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STEMA DE CONSULTA\"/>
    </mc:Choice>
  </mc:AlternateContent>
  <bookViews>
    <workbookView xWindow="0" yWindow="0" windowWidth="24000" windowHeight="9135" activeTab="3"/>
  </bookViews>
  <sheets>
    <sheet name="1er Ajuste 18" sheetId="1" r:id="rId1"/>
    <sheet name="2do Ajuste 18" sheetId="2" r:id="rId2"/>
    <sheet name="3er Ajuste 18" sheetId="3" r:id="rId3"/>
    <sheet name="4to Ajuste 18" sheetId="4" r:id="rId4"/>
  </sheets>
  <externalReferences>
    <externalReference r:id="rId5"/>
  </externalReferences>
  <definedNames>
    <definedName name="_xlnm.Print_Area" localSheetId="2">'3er Ajuste 18'!$A$1:$F$69</definedName>
    <definedName name="_xlnm.Print_Area" localSheetId="3">'4to Ajuste 18'!#REF!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4" l="1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E47" i="4"/>
  <c r="D47" i="4"/>
  <c r="E46" i="4"/>
  <c r="D46" i="4"/>
  <c r="E45" i="4"/>
  <c r="D45" i="4"/>
  <c r="G45" i="4" s="1"/>
  <c r="E44" i="4"/>
  <c r="D44" i="4"/>
  <c r="E43" i="4"/>
  <c r="D43" i="4"/>
  <c r="G43" i="4" s="1"/>
  <c r="E42" i="4"/>
  <c r="D42" i="4"/>
  <c r="F42" i="4" s="1"/>
  <c r="E41" i="4"/>
  <c r="D41" i="4"/>
  <c r="F41" i="4" s="1"/>
  <c r="E40" i="4"/>
  <c r="F40" i="4" s="1"/>
  <c r="D40" i="4"/>
  <c r="E39" i="4"/>
  <c r="D39" i="4"/>
  <c r="E38" i="4"/>
  <c r="D38" i="4"/>
  <c r="F37" i="4"/>
  <c r="E37" i="4"/>
  <c r="D37" i="4"/>
  <c r="G37" i="4" s="1"/>
  <c r="E36" i="4"/>
  <c r="D36" i="4"/>
  <c r="E35" i="4"/>
  <c r="D35" i="4"/>
  <c r="G35" i="4" s="1"/>
  <c r="E34" i="4"/>
  <c r="D34" i="4"/>
  <c r="F34" i="4" s="1"/>
  <c r="E33" i="4"/>
  <c r="F33" i="4" s="1"/>
  <c r="D33" i="4"/>
  <c r="E32" i="4"/>
  <c r="F32" i="4" s="1"/>
  <c r="D32" i="4"/>
  <c r="E31" i="4"/>
  <c r="D31" i="4"/>
  <c r="E30" i="4"/>
  <c r="D30" i="4"/>
  <c r="E29" i="4"/>
  <c r="D29" i="4"/>
  <c r="G29" i="4" s="1"/>
  <c r="E28" i="4"/>
  <c r="D28" i="4"/>
  <c r="E27" i="4"/>
  <c r="D27" i="4"/>
  <c r="G27" i="4" s="1"/>
  <c r="E26" i="4"/>
  <c r="D26" i="4"/>
  <c r="F26" i="4" s="1"/>
  <c r="E25" i="4"/>
  <c r="D25" i="4"/>
  <c r="F25" i="4" s="1"/>
  <c r="E24" i="4"/>
  <c r="F24" i="4" s="1"/>
  <c r="D24" i="4"/>
  <c r="E23" i="4"/>
  <c r="D23" i="4"/>
  <c r="E22" i="4"/>
  <c r="D22" i="4"/>
  <c r="F21" i="4"/>
  <c r="E21" i="4"/>
  <c r="D21" i="4"/>
  <c r="G21" i="4" s="1"/>
  <c r="E20" i="4"/>
  <c r="D20" i="4"/>
  <c r="E19" i="4"/>
  <c r="D19" i="4"/>
  <c r="G19" i="4" s="1"/>
  <c r="E18" i="4"/>
  <c r="D18" i="4"/>
  <c r="F18" i="4" s="1"/>
  <c r="E17" i="4"/>
  <c r="D17" i="4"/>
  <c r="G17" i="4" s="1"/>
  <c r="E16" i="4"/>
  <c r="D16" i="4"/>
  <c r="E15" i="4"/>
  <c r="D15" i="4"/>
  <c r="G15" i="4" s="1"/>
  <c r="E14" i="4"/>
  <c r="D14" i="4"/>
  <c r="F14" i="4" s="1"/>
  <c r="E13" i="4"/>
  <c r="D13" i="4"/>
  <c r="G13" i="4" s="1"/>
  <c r="E12" i="4"/>
  <c r="D12" i="4"/>
  <c r="E11" i="4"/>
  <c r="D11" i="4"/>
  <c r="G11" i="4" s="1"/>
  <c r="F12" i="4" l="1"/>
  <c r="F16" i="4"/>
  <c r="F20" i="4"/>
  <c r="F22" i="4"/>
  <c r="G31" i="4"/>
  <c r="G33" i="4"/>
  <c r="F36" i="4"/>
  <c r="F38" i="4"/>
  <c r="G47" i="4"/>
  <c r="F29" i="4"/>
  <c r="F45" i="4"/>
  <c r="G23" i="4"/>
  <c r="G25" i="4"/>
  <c r="F28" i="4"/>
  <c r="F30" i="4"/>
  <c r="G39" i="4"/>
  <c r="G41" i="4"/>
  <c r="F44" i="4"/>
  <c r="F46" i="4"/>
  <c r="F11" i="4"/>
  <c r="F15" i="4"/>
  <c r="F19" i="4"/>
  <c r="F23" i="4"/>
  <c r="F27" i="4"/>
  <c r="F31" i="4"/>
  <c r="F35" i="4"/>
  <c r="F39" i="4"/>
  <c r="F43" i="4"/>
  <c r="F47" i="4"/>
  <c r="G12" i="4"/>
  <c r="G16" i="4"/>
  <c r="G20" i="4"/>
  <c r="G24" i="4"/>
  <c r="G28" i="4"/>
  <c r="G32" i="4"/>
  <c r="G36" i="4"/>
  <c r="G40" i="4"/>
  <c r="G44" i="4"/>
  <c r="G48" i="4"/>
  <c r="F48" i="4"/>
  <c r="G50" i="4"/>
  <c r="F50" i="4"/>
  <c r="G52" i="4"/>
  <c r="F52" i="4"/>
  <c r="G54" i="4"/>
  <c r="F54" i="4"/>
  <c r="G56" i="4"/>
  <c r="F56" i="4"/>
  <c r="G58" i="4"/>
  <c r="F58" i="4"/>
  <c r="G60" i="4"/>
  <c r="F60" i="4"/>
  <c r="G62" i="4"/>
  <c r="F62" i="4"/>
  <c r="G64" i="4"/>
  <c r="F64" i="4"/>
  <c r="G66" i="4"/>
  <c r="F66" i="4"/>
  <c r="G68" i="4"/>
  <c r="F68" i="4"/>
  <c r="G70" i="4"/>
  <c r="F70" i="4"/>
  <c r="F13" i="4"/>
  <c r="F17" i="4"/>
  <c r="E72" i="4"/>
  <c r="G14" i="4"/>
  <c r="G18" i="4"/>
  <c r="G22" i="4"/>
  <c r="G26" i="4"/>
  <c r="G30" i="4"/>
  <c r="G34" i="4"/>
  <c r="G38" i="4"/>
  <c r="G42" i="4"/>
  <c r="G46" i="4"/>
  <c r="G49" i="4"/>
  <c r="F49" i="4"/>
  <c r="G51" i="4"/>
  <c r="F51" i="4"/>
  <c r="G53" i="4"/>
  <c r="F53" i="4"/>
  <c r="G55" i="4"/>
  <c r="F55" i="4"/>
  <c r="G57" i="4"/>
  <c r="F57" i="4"/>
  <c r="G59" i="4"/>
  <c r="F59" i="4"/>
  <c r="G61" i="4"/>
  <c r="F61" i="4"/>
  <c r="G63" i="4"/>
  <c r="F63" i="4"/>
  <c r="G65" i="4"/>
  <c r="F65" i="4"/>
  <c r="G67" i="4"/>
  <c r="F67" i="4"/>
  <c r="G69" i="4"/>
  <c r="F69" i="4"/>
  <c r="D72" i="4"/>
  <c r="G72" i="4" s="1"/>
  <c r="F72" i="4" l="1"/>
  <c r="E69" i="3" l="1"/>
  <c r="D69" i="3"/>
  <c r="C69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69" i="3" l="1"/>
  <c r="E69" i="2"/>
  <c r="D69" i="2"/>
  <c r="C69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69" i="2" s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0" i="1"/>
  <c r="D71" i="1"/>
  <c r="F71" i="1" l="1"/>
  <c r="E71" i="1"/>
  <c r="C71" i="1"/>
</calcChain>
</file>

<file path=xl/sharedStrings.xml><?xml version="1.0" encoding="utf-8"?>
<sst xmlns="http://schemas.openxmlformats.org/spreadsheetml/2006/main" count="526" uniqueCount="145">
  <si>
    <t xml:space="preserve"> </t>
  </si>
  <si>
    <t>NO.</t>
  </si>
  <si>
    <t>MUNICIPIO</t>
  </si>
  <si>
    <t>1.-</t>
  </si>
  <si>
    <t>ACUAMANALA DE M. H.</t>
  </si>
  <si>
    <t>2.-</t>
  </si>
  <si>
    <t>ATLTZAYANCA</t>
  </si>
  <si>
    <t>3.-</t>
  </si>
  <si>
    <t>AMAXAC DE GRO.</t>
  </si>
  <si>
    <t>4.-</t>
  </si>
  <si>
    <t>APETATITLAN DE A. C.</t>
  </si>
  <si>
    <t>5.-</t>
  </si>
  <si>
    <t>APIZACO</t>
  </si>
  <si>
    <t>6.-</t>
  </si>
  <si>
    <t>ATLANGATEPEC</t>
  </si>
  <si>
    <t>7.-</t>
  </si>
  <si>
    <t>BENITO JUAREZ</t>
  </si>
  <si>
    <t>8.-</t>
  </si>
  <si>
    <t>CALPULALPAN</t>
  </si>
  <si>
    <t>9.-</t>
  </si>
  <si>
    <t>CHIAUTEMPAN</t>
  </si>
  <si>
    <t>10.-</t>
  </si>
  <si>
    <t>CONTLA DE J. C.</t>
  </si>
  <si>
    <t>11.-</t>
  </si>
  <si>
    <t>CUAPIAXTLA</t>
  </si>
  <si>
    <t>12.-</t>
  </si>
  <si>
    <t>CUAXOMULCO</t>
  </si>
  <si>
    <t>13.-</t>
  </si>
  <si>
    <t>EL CARMEN TEQUEXQUITLA</t>
  </si>
  <si>
    <t>14.-</t>
  </si>
  <si>
    <t>EMILIANO ZAPATA</t>
  </si>
  <si>
    <t>15.-</t>
  </si>
  <si>
    <t>ESPAÑITA</t>
  </si>
  <si>
    <t>16.-</t>
  </si>
  <si>
    <t>HUAMANTLA</t>
  </si>
  <si>
    <t>17.-</t>
  </si>
  <si>
    <t>HUEYOTLIPAN</t>
  </si>
  <si>
    <t>18.-</t>
  </si>
  <si>
    <t>IXTACUIXTLA DE M. M.</t>
  </si>
  <si>
    <t>19.-</t>
  </si>
  <si>
    <t>IXTENCO</t>
  </si>
  <si>
    <t>20.-</t>
  </si>
  <si>
    <t>LA MAGDALENA TLALTELULCO</t>
  </si>
  <si>
    <t>21.-</t>
  </si>
  <si>
    <t>LAZARO CARDENAS</t>
  </si>
  <si>
    <t>22.-</t>
  </si>
  <si>
    <t>MAZATECOCHCO DE J. M. M.</t>
  </si>
  <si>
    <t>23.-</t>
  </si>
  <si>
    <t>MUÑOZ DE D. A.</t>
  </si>
  <si>
    <t>24.-</t>
  </si>
  <si>
    <t>NANACAMILPA DE M. A.</t>
  </si>
  <si>
    <t>25.-</t>
  </si>
  <si>
    <t>NATIVITAS</t>
  </si>
  <si>
    <t>26.-</t>
  </si>
  <si>
    <t>PANOTLA</t>
  </si>
  <si>
    <t>27.-</t>
  </si>
  <si>
    <t>PAPALOTLA DE X.</t>
  </si>
  <si>
    <t>28.-</t>
  </si>
  <si>
    <t>SANCTORUM DE L. C.</t>
  </si>
  <si>
    <t>29.-</t>
  </si>
  <si>
    <t>SAN DAMIAN TEXOLOC</t>
  </si>
  <si>
    <t>30.-</t>
  </si>
  <si>
    <t>SAN FCO. TETLANOHCAN</t>
  </si>
  <si>
    <t>31.-</t>
  </si>
  <si>
    <t>SAN JERONIMO ZACUALPAN</t>
  </si>
  <si>
    <t>32.-</t>
  </si>
  <si>
    <t>SAN JOSE TEACALCO</t>
  </si>
  <si>
    <t>33.-</t>
  </si>
  <si>
    <t>SAN JUAN HUACTZINCO</t>
  </si>
  <si>
    <t>34.-</t>
  </si>
  <si>
    <t>SAN LORENZO AXOCOMANITLA</t>
  </si>
  <si>
    <t>35.-</t>
  </si>
  <si>
    <t>SAN LUCAS TECOPILCO</t>
  </si>
  <si>
    <t>36.-</t>
  </si>
  <si>
    <t>SAN PABLO DEL MONTE</t>
  </si>
  <si>
    <t>37.-</t>
  </si>
  <si>
    <t>SANTA ANA NOPALUCAN</t>
  </si>
  <si>
    <t>38.-</t>
  </si>
  <si>
    <t>SANTA APOLONIA TEACALCO</t>
  </si>
  <si>
    <t>39.-</t>
  </si>
  <si>
    <t>SANTA CATARINA AYOMETLA</t>
  </si>
  <si>
    <t>40.-</t>
  </si>
  <si>
    <t>SANTA CRUZ QUILEHTLA</t>
  </si>
  <si>
    <t>41.-</t>
  </si>
  <si>
    <t>SANTA CRUZ TLAXCALA</t>
  </si>
  <si>
    <t>42.-</t>
  </si>
  <si>
    <t>SANTA ISABEL XILOXOXTLA</t>
  </si>
  <si>
    <t>43.-</t>
  </si>
  <si>
    <t>TENANCINGO</t>
  </si>
  <si>
    <t>44.-</t>
  </si>
  <si>
    <t>TEOLOCHOLCO</t>
  </si>
  <si>
    <t>45.-</t>
  </si>
  <si>
    <t>TEPETITLA DE LARDIZABAL</t>
  </si>
  <si>
    <t>46.-</t>
  </si>
  <si>
    <t>TEPEYANCO</t>
  </si>
  <si>
    <t>47.-</t>
  </si>
  <si>
    <t>TERRENATE</t>
  </si>
  <si>
    <t>48.-</t>
  </si>
  <si>
    <t>TETLA DE LA SOLIDARIDAD</t>
  </si>
  <si>
    <t>49.-</t>
  </si>
  <si>
    <t>TETLATLAHUCA</t>
  </si>
  <si>
    <t>50.-</t>
  </si>
  <si>
    <t>TLAXCALA</t>
  </si>
  <si>
    <t>51.-</t>
  </si>
  <si>
    <t>TLAXCO</t>
  </si>
  <si>
    <t>52.-</t>
  </si>
  <si>
    <t>TOCATLÁN</t>
  </si>
  <si>
    <t>53.-</t>
  </si>
  <si>
    <t>TOTOLAC</t>
  </si>
  <si>
    <t>54.-</t>
  </si>
  <si>
    <t>TZOMPANTEPEC</t>
  </si>
  <si>
    <t>55.-</t>
  </si>
  <si>
    <t>XALOZTOC</t>
  </si>
  <si>
    <t>56.-</t>
  </si>
  <si>
    <t>XALTOCAN</t>
  </si>
  <si>
    <t>57.-</t>
  </si>
  <si>
    <t>XICOHTZINCO</t>
  </si>
  <si>
    <t>58.-</t>
  </si>
  <si>
    <t>YAUHQUEMEHCAN</t>
  </si>
  <si>
    <t>59.-</t>
  </si>
  <si>
    <t>ZACATELCO</t>
  </si>
  <si>
    <t>60.-</t>
  </si>
  <si>
    <t>ZITLALTEPEC DE T. S. S.</t>
  </si>
  <si>
    <t>TOTAL</t>
  </si>
  <si>
    <t>1ER AJUSTE TRIMESTRAL PARTICIPACIONES 2018</t>
  </si>
  <si>
    <t>1ER AJUSTE TRIMESTRAL FOCO 2018</t>
  </si>
  <si>
    <t>TOTAL PRIMER AJUSTE TRIMESTRAL 2018</t>
  </si>
  <si>
    <t>CONCILIACION DE PARTICIPACIONES, FOCO Y GASOLINAS Y DIESEL A MUNICIPIOS ENE-MARZO 2018</t>
  </si>
  <si>
    <t>1ER AJUSTE TRIMESTRAL GASOLINAS Y DIESEL 2018</t>
  </si>
  <si>
    <t>CONCILIACION DE PARTICIPACIONES, FOCO Y GASOLINAS Y DIESEL A MUNICIPIOS ABR-JUN  2018</t>
  </si>
  <si>
    <t>2do AJUSTE TRIMESTRAL PARTICIPACIONES 2018</t>
  </si>
  <si>
    <t>2do AJUSTE TRIMESTRAL FOCO 2018</t>
  </si>
  <si>
    <t>2do AJUSTE TRIMESTRAL GASOLINAS Y DIESEL 2018</t>
  </si>
  <si>
    <t>TOTAL SEGUNDO AJUSTE TRIMESTRAL 2018</t>
  </si>
  <si>
    <t>CONCILIACION DE PARTICIPACIONES, FOCO Y GASOLINAS Y DIESEL A MUNICIPIOS JUL-SEP 2018</t>
  </si>
  <si>
    <t>3ER AJUSTE TRIMESTRAL PARTICIPACIONES 2018</t>
  </si>
  <si>
    <t>3ER AJUSTE TRIMESTRAL FOCO 2018</t>
  </si>
  <si>
    <t>3ER AJUSTE TRIMESTRAL GASOLINAS Y DIESEL 2018</t>
  </si>
  <si>
    <t>TOTAL TERCER AJUSTE TRIMESTRAL 2018</t>
  </si>
  <si>
    <t>CONCILIACION DE PARTICIPACIONES  A MUNICIPIOS OCT-DIC 2018</t>
  </si>
  <si>
    <t xml:space="preserve">TOTAL DE PARTICIPACIONES FORMULA </t>
  </si>
  <si>
    <t xml:space="preserve">TOTAL DE PARTICIPACIONES CALENDARIO </t>
  </si>
  <si>
    <t>4TO AJUSTE OCT- DIC 2018</t>
  </si>
  <si>
    <t xml:space="preserve">% </t>
  </si>
  <si>
    <t>CALENDARIO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</si>
</sst>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0_ ;\-#,##0.000\ 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</font>
    <font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1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39" fontId="3" fillId="0" borderId="4" xfId="0" applyNumberFormat="1" applyFont="1" applyFill="1" applyBorder="1"/>
    <xf numFmtId="39" fontId="3" fillId="0" borderId="0" xfId="0" applyNumberFormat="1" applyFont="1" applyFill="1" applyBorder="1"/>
    <xf numFmtId="39" fontId="3" fillId="0" borderId="1" xfId="0" applyNumberFormat="1" applyFont="1" applyFill="1" applyBorder="1"/>
    <xf numFmtId="39" fontId="3" fillId="0" borderId="9" xfId="0" applyNumberFormat="1" applyFont="1" applyFill="1" applyBorder="1"/>
    <xf numFmtId="4" fontId="1" fillId="0" borderId="9" xfId="0" applyNumberFormat="1" applyFont="1" applyBorder="1"/>
    <xf numFmtId="39" fontId="3" fillId="0" borderId="11" xfId="0" applyNumberFormat="1" applyFont="1" applyFill="1" applyBorder="1"/>
    <xf numFmtId="4" fontId="1" fillId="0" borderId="11" xfId="0" applyNumberFormat="1" applyFont="1" applyBorder="1"/>
    <xf numFmtId="39" fontId="3" fillId="0" borderId="6" xfId="0" applyNumberFormat="1" applyFont="1" applyFill="1" applyBorder="1"/>
    <xf numFmtId="39" fontId="3" fillId="0" borderId="10" xfId="0" applyNumberFormat="1" applyFont="1" applyFill="1" applyBorder="1"/>
    <xf numFmtId="4" fontId="1" fillId="0" borderId="10" xfId="0" applyNumberFormat="1" applyFont="1" applyBorder="1"/>
    <xf numFmtId="39" fontId="3" fillId="0" borderId="0" xfId="0" applyNumberFormat="1" applyFont="1" applyFill="1"/>
    <xf numFmtId="39" fontId="4" fillId="2" borderId="12" xfId="0" applyNumberFormat="1" applyFont="1" applyFill="1" applyBorder="1"/>
    <xf numFmtId="39" fontId="2" fillId="2" borderId="12" xfId="0" applyNumberFormat="1" applyFont="1" applyFill="1" applyBorder="1"/>
    <xf numFmtId="4" fontId="2" fillId="2" borderId="12" xfId="0" applyNumberFormat="1" applyFont="1" applyFill="1" applyBorder="1"/>
    <xf numFmtId="4" fontId="6" fillId="0" borderId="9" xfId="0" applyNumberFormat="1" applyFont="1" applyBorder="1"/>
    <xf numFmtId="4" fontId="6" fillId="0" borderId="11" xfId="0" applyNumberFormat="1" applyFont="1" applyBorder="1"/>
    <xf numFmtId="4" fontId="6" fillId="0" borderId="10" xfId="0" applyNumberFormat="1" applyFont="1" applyBorder="1"/>
    <xf numFmtId="4" fontId="1" fillId="0" borderId="11" xfId="0" applyNumberFormat="1" applyFont="1" applyFill="1" applyBorder="1"/>
    <xf numFmtId="39" fontId="4" fillId="3" borderId="4" xfId="0" applyNumberFormat="1" applyFont="1" applyFill="1" applyBorder="1"/>
    <xf numFmtId="4" fontId="6" fillId="0" borderId="11" xfId="0" applyNumberFormat="1" applyFont="1" applyFill="1" applyBorder="1"/>
    <xf numFmtId="39" fontId="7" fillId="2" borderId="12" xfId="0" applyNumberFormat="1" applyFont="1" applyFill="1" applyBorder="1"/>
    <xf numFmtId="4" fontId="7" fillId="2" borderId="12" xfId="0" applyNumberFormat="1" applyFont="1" applyFill="1" applyBorder="1"/>
    <xf numFmtId="39" fontId="4" fillId="2" borderId="4" xfId="0" applyNumberFormat="1" applyFont="1" applyFill="1" applyBorder="1"/>
    <xf numFmtId="0" fontId="8" fillId="0" borderId="0" xfId="1"/>
    <xf numFmtId="0" fontId="8" fillId="0" borderId="0" xfId="1" applyBorder="1"/>
    <xf numFmtId="0" fontId="8" fillId="0" borderId="0" xfId="1" applyFill="1" applyBorder="1"/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/>
    <xf numFmtId="0" fontId="1" fillId="0" borderId="4" xfId="1" applyFont="1" applyBorder="1"/>
    <xf numFmtId="0" fontId="1" fillId="0" borderId="0" xfId="1" applyFont="1" applyBorder="1"/>
    <xf numFmtId="0" fontId="1" fillId="0" borderId="5" xfId="1" applyFont="1" applyBorder="1"/>
    <xf numFmtId="0" fontId="9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39" fontId="5" fillId="0" borderId="0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39" fontId="3" fillId="0" borderId="4" xfId="1" applyNumberFormat="1" applyFont="1" applyFill="1" applyBorder="1"/>
    <xf numFmtId="39" fontId="3" fillId="0" borderId="0" xfId="1" applyNumberFormat="1" applyFont="1" applyFill="1" applyBorder="1"/>
    <xf numFmtId="39" fontId="3" fillId="0" borderId="1" xfId="1" applyNumberFormat="1" applyFont="1" applyFill="1" applyBorder="1"/>
    <xf numFmtId="39" fontId="3" fillId="0" borderId="9" xfId="1" applyNumberFormat="1" applyFont="1" applyFill="1" applyBorder="1"/>
    <xf numFmtId="4" fontId="1" fillId="0" borderId="9" xfId="1" applyNumberFormat="1" applyFont="1" applyFill="1" applyBorder="1"/>
    <xf numFmtId="10" fontId="1" fillId="0" borderId="3" xfId="2" applyNumberFormat="1" applyFont="1" applyFill="1" applyBorder="1"/>
    <xf numFmtId="164" fontId="11" fillId="0" borderId="0" xfId="2" applyNumberFormat="1" applyFont="1" applyFill="1" applyBorder="1"/>
    <xf numFmtId="39" fontId="3" fillId="0" borderId="11" xfId="1" applyNumberFormat="1" applyFont="1" applyFill="1" applyBorder="1"/>
    <xf numFmtId="4" fontId="1" fillId="0" borderId="11" xfId="1" applyNumberFormat="1" applyFont="1" applyFill="1" applyBorder="1"/>
    <xf numFmtId="10" fontId="1" fillId="0" borderId="5" xfId="2" applyNumberFormat="1" applyFont="1" applyFill="1" applyBorder="1"/>
    <xf numFmtId="0" fontId="5" fillId="0" borderId="0" xfId="1" applyFont="1"/>
    <xf numFmtId="39" fontId="2" fillId="4" borderId="4" xfId="1" applyNumberFormat="1" applyFont="1" applyFill="1" applyBorder="1"/>
    <xf numFmtId="39" fontId="4" fillId="4" borderId="4" xfId="1" applyNumberFormat="1" applyFont="1" applyFill="1" applyBorder="1"/>
    <xf numFmtId="164" fontId="12" fillId="0" borderId="0" xfId="2" applyNumberFormat="1" applyFont="1" applyFill="1" applyBorder="1"/>
    <xf numFmtId="39" fontId="3" fillId="0" borderId="6" xfId="1" applyNumberFormat="1" applyFont="1" applyFill="1" applyBorder="1"/>
    <xf numFmtId="39" fontId="3" fillId="0" borderId="10" xfId="1" applyNumberFormat="1" applyFont="1" applyFill="1" applyBorder="1"/>
    <xf numFmtId="4" fontId="1" fillId="0" borderId="10" xfId="1" applyNumberFormat="1" applyFont="1" applyFill="1" applyBorder="1"/>
    <xf numFmtId="10" fontId="1" fillId="0" borderId="8" xfId="2" applyNumberFormat="1" applyFont="1" applyFill="1" applyBorder="1"/>
    <xf numFmtId="0" fontId="11" fillId="0" borderId="0" xfId="1" applyFont="1" applyFill="1" applyBorder="1"/>
    <xf numFmtId="39" fontId="3" fillId="0" borderId="0" xfId="1" applyNumberFormat="1" applyFont="1" applyFill="1"/>
    <xf numFmtId="39" fontId="4" fillId="2" borderId="12" xfId="1" applyNumberFormat="1" applyFont="1" applyFill="1" applyBorder="1"/>
    <xf numFmtId="39" fontId="2" fillId="2" borderId="12" xfId="1" applyNumberFormat="1" applyFont="1" applyFill="1" applyBorder="1"/>
    <xf numFmtId="4" fontId="2" fillId="2" borderId="12" xfId="1" applyNumberFormat="1" applyFont="1" applyFill="1" applyBorder="1"/>
    <xf numFmtId="10" fontId="2" fillId="2" borderId="12" xfId="2" applyNumberFormat="1" applyFont="1" applyFill="1" applyBorder="1"/>
    <xf numFmtId="4" fontId="5" fillId="0" borderId="0" xfId="1" applyNumberFormat="1" applyFont="1" applyFill="1" applyBorder="1"/>
    <xf numFmtId="0" fontId="13" fillId="0" borderId="0" xfId="1" applyFont="1"/>
    <xf numFmtId="0" fontId="14" fillId="0" borderId="0" xfId="1" applyFont="1"/>
    <xf numFmtId="165" fontId="10" fillId="0" borderId="0" xfId="1" applyNumberFormat="1" applyFont="1"/>
    <xf numFmtId="164" fontId="11" fillId="0" borderId="0" xfId="3" applyFont="1"/>
    <xf numFmtId="43" fontId="8" fillId="0" borderId="0" xfId="1" applyNumberFormat="1" applyBorder="1"/>
    <xf numFmtId="43" fontId="8" fillId="0" borderId="0" xfId="1" applyNumberFormat="1" applyFill="1" applyBorder="1"/>
    <xf numFmtId="0" fontId="15" fillId="0" borderId="0" xfId="1" applyFont="1"/>
    <xf numFmtId="164" fontId="0" fillId="0" borderId="0" xfId="3" applyFont="1"/>
    <xf numFmtId="164" fontId="8" fillId="0" borderId="0" xfId="1" applyNumberFormat="1"/>
    <xf numFmtId="43" fontId="8" fillId="0" borderId="0" xfId="1" applyNumberFormat="1"/>
    <xf numFmtId="4" fontId="6" fillId="0" borderId="9" xfId="0" applyNumberFormat="1" applyFont="1" applyFill="1" applyBorder="1"/>
    <xf numFmtId="39" fontId="4" fillId="0" borderId="11" xfId="0" applyNumberFormat="1" applyFont="1" applyFill="1" applyBorder="1"/>
    <xf numFmtId="4" fontId="7" fillId="0" borderId="11" xfId="0" applyNumberFormat="1" applyFont="1" applyFill="1" applyBorder="1"/>
    <xf numFmtId="4" fontId="2" fillId="0" borderId="11" xfId="0" applyNumberFormat="1" applyFont="1" applyFill="1" applyBorder="1"/>
    <xf numFmtId="4" fontId="6" fillId="0" borderId="10" xfId="0" applyNumberFormat="1" applyFont="1" applyFill="1" applyBorder="1"/>
    <xf numFmtId="4" fontId="1" fillId="0" borderId="9" xfId="0" applyNumberFormat="1" applyFont="1" applyFill="1" applyBorder="1"/>
    <xf numFmtId="4" fontId="1" fillId="0" borderId="10" xfId="0" applyNumberFormat="1" applyFont="1" applyFill="1" applyBorder="1"/>
    <xf numFmtId="39" fontId="2" fillId="0" borderId="11" xfId="1" applyNumberFormat="1" applyFont="1" applyFill="1" applyBorder="1"/>
    <xf numFmtId="4" fontId="2" fillId="0" borderId="11" xfId="1" applyNumberFormat="1" applyFont="1" applyFill="1" applyBorder="1"/>
    <xf numFmtId="10" fontId="2" fillId="0" borderId="5" xfId="2" applyNumberFormat="1" applyFont="1" applyFill="1" applyBorder="1"/>
    <xf numFmtId="39" fontId="4" fillId="0" borderId="11" xfId="1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9" fontId="2" fillId="0" borderId="6" xfId="0" applyNumberFormat="1" applyFont="1" applyBorder="1" applyAlignment="1">
      <alignment horizontal="center" vertical="center" wrapText="1"/>
    </xf>
    <xf numFmtId="39" fontId="2" fillId="0" borderId="7" xfId="0" applyNumberFormat="1" applyFont="1" applyBorder="1" applyAlignment="1">
      <alignment horizontal="center" vertical="center" wrapText="1"/>
    </xf>
    <xf numFmtId="39" fontId="2" fillId="0" borderId="8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39" fontId="2" fillId="0" borderId="6" xfId="1" applyNumberFormat="1" applyFont="1" applyBorder="1" applyAlignment="1">
      <alignment horizontal="center" vertical="center" wrapText="1"/>
    </xf>
    <xf numFmtId="39" fontId="2" fillId="0" borderId="7" xfId="1" applyNumberFormat="1" applyFont="1" applyBorder="1" applyAlignment="1">
      <alignment horizontal="center" vertical="center" wrapText="1"/>
    </xf>
    <xf numFmtId="39" fontId="2" fillId="0" borderId="8" xfId="1" applyNumberFormat="1" applyFont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</cellXfs>
  <cellStyles count="4">
    <cellStyle name="Millares 2" xfId="3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47625</xdr:rowOff>
    </xdr:from>
    <xdr:to>
      <xdr:col>6</xdr:col>
      <xdr:colOff>323850</xdr:colOff>
      <xdr:row>0</xdr:row>
      <xdr:rowOff>47625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01025" y="219075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47625</xdr:rowOff>
    </xdr:from>
    <xdr:to>
      <xdr:col>6</xdr:col>
      <xdr:colOff>323850</xdr:colOff>
      <xdr:row>0</xdr:row>
      <xdr:rowOff>47625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48450" y="47625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47625</xdr:rowOff>
    </xdr:from>
    <xdr:to>
      <xdr:col>6</xdr:col>
      <xdr:colOff>323850</xdr:colOff>
      <xdr:row>0</xdr:row>
      <xdr:rowOff>47625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48450" y="47625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95250</xdr:rowOff>
    </xdr:from>
    <xdr:to>
      <xdr:col>2</xdr:col>
      <xdr:colOff>1228725</xdr:colOff>
      <xdr:row>0</xdr:row>
      <xdr:rowOff>95250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95250"/>
          <a:ext cx="1847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</xdr:row>
      <xdr:rowOff>47625</xdr:rowOff>
    </xdr:from>
    <xdr:to>
      <xdr:col>7</xdr:col>
      <xdr:colOff>514350</xdr:colOff>
      <xdr:row>1</xdr:row>
      <xdr:rowOff>47625</xdr:rowOff>
    </xdr:to>
    <xdr:pic>
      <xdr:nvPicPr>
        <xdr:cNvPr id="3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86750" y="219075"/>
          <a:ext cx="1581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-PC\Documents\2018\SECH\CPCH\VIII\VIII%20CPCH%202018\Infromacion%20para%20C.P.Isabel%20VIII%20CPCH\Participaciones%20Mpios%20OCT-DICE%20%202018%20C.P.Isab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MENSUAL 2018"/>
      <sheetName val="CALENDARIO MUNICIPIOS 20018"/>
      <sheetName val="CALENDARIO ESTATAL 2018"/>
      <sheetName val="CALENDARIO FEDERAL 2018"/>
      <sheetName val="PARTICIPACIONES 2018"/>
      <sheetName val="FONDO I"/>
      <sheetName val="FONDOS II"/>
      <sheetName val="FONDO III PREDIAL 25%"/>
      <sheetName val="FONDO IV PREDIAL 10%"/>
      <sheetName val="FONDO  AGUA V 25%"/>
      <sheetName val="FONDO  AGUA VI 10%"/>
      <sheetName val="FONDO VII"/>
      <sheetName val="TOTALES"/>
      <sheetName val="CONCILIACIÓN"/>
    </sheetNames>
    <sheetDataSet>
      <sheetData sheetId="0"/>
      <sheetData sheetId="1">
        <row r="11">
          <cell r="N11">
            <v>1144948.159268019</v>
          </cell>
          <cell r="O11">
            <v>1222025.0205405678</v>
          </cell>
          <cell r="P11">
            <v>1210658.2615562615</v>
          </cell>
        </row>
        <row r="12">
          <cell r="N12">
            <v>1997955.2140562611</v>
          </cell>
          <cell r="O12">
            <v>2132455.7288752301</v>
          </cell>
          <cell r="P12">
            <v>2112620.5291801337</v>
          </cell>
        </row>
        <row r="13">
          <cell r="N13">
            <v>1433939.5884091449</v>
          </cell>
          <cell r="O13">
            <v>1530471.0879660212</v>
          </cell>
          <cell r="P13">
            <v>1516235.2943472762</v>
          </cell>
        </row>
        <row r="14">
          <cell r="N14">
            <v>1834726.446286374</v>
          </cell>
          <cell r="O14">
            <v>1958238.5499818814</v>
          </cell>
          <cell r="P14">
            <v>1940023.844671204</v>
          </cell>
        </row>
        <row r="15">
          <cell r="N15">
            <v>7651317.830886052</v>
          </cell>
          <cell r="O15">
            <v>8166397.5384078445</v>
          </cell>
          <cell r="P15">
            <v>8090437.1685063746</v>
          </cell>
        </row>
        <row r="16">
          <cell r="N16">
            <v>1504599.7350304262</v>
          </cell>
          <cell r="O16">
            <v>1605888.0109308786</v>
          </cell>
          <cell r="P16">
            <v>1590950.7210479234</v>
          </cell>
        </row>
        <row r="17">
          <cell r="N17">
            <v>1176143.0404148204</v>
          </cell>
          <cell r="O17">
            <v>1255319.9125106563</v>
          </cell>
          <cell r="P17">
            <v>1243643.4585478755</v>
          </cell>
        </row>
        <row r="18">
          <cell r="N18">
            <v>3827682.9691543467</v>
          </cell>
          <cell r="O18">
            <v>4085359.0803569895</v>
          </cell>
          <cell r="P18">
            <v>4047358.8011072073</v>
          </cell>
        </row>
        <row r="19">
          <cell r="N19">
            <v>5097952.4490270242</v>
          </cell>
          <cell r="O19">
            <v>5441141.9380069561</v>
          </cell>
          <cell r="P19">
            <v>5390530.7410436049</v>
          </cell>
        </row>
        <row r="20">
          <cell r="N20">
            <v>2808009.9390186486</v>
          </cell>
          <cell r="O20">
            <v>2997042.5958858798</v>
          </cell>
          <cell r="P20">
            <v>2969165.3754685232</v>
          </cell>
        </row>
        <row r="21">
          <cell r="N21">
            <v>1777948.9244560648</v>
          </cell>
          <cell r="O21">
            <v>1897638.8173919935</v>
          </cell>
          <cell r="P21">
            <v>1879987.7851185163</v>
          </cell>
        </row>
        <row r="22">
          <cell r="N22">
            <v>1302848.4534808777</v>
          </cell>
          <cell r="O22">
            <v>1390555.0179180838</v>
          </cell>
          <cell r="P22">
            <v>1377620.6643022301</v>
          </cell>
        </row>
        <row r="23">
          <cell r="N23">
            <v>1820051.4373291647</v>
          </cell>
          <cell r="O23">
            <v>1942575.6328644529</v>
          </cell>
          <cell r="P23">
            <v>1924506.6173726192</v>
          </cell>
        </row>
        <row r="24">
          <cell r="N24">
            <v>1055008.1425141157</v>
          </cell>
          <cell r="O24">
            <v>1126030.3242467428</v>
          </cell>
          <cell r="P24">
            <v>1115556.4672556063</v>
          </cell>
        </row>
        <row r="25">
          <cell r="N25">
            <v>1321752.7196924083</v>
          </cell>
          <cell r="O25">
            <v>1410731.9020140574</v>
          </cell>
          <cell r="P25">
            <v>1397609.8715710375</v>
          </cell>
        </row>
        <row r="26">
          <cell r="N26">
            <v>6391428.0237023095</v>
          </cell>
          <cell r="O26">
            <v>6821693.1035041157</v>
          </cell>
          <cell r="P26">
            <v>6758240.6045216201</v>
          </cell>
        </row>
        <row r="27">
          <cell r="N27">
            <v>1774103.1826577585</v>
          </cell>
          <cell r="O27">
            <v>1893534.1837786476</v>
          </cell>
          <cell r="P27">
            <v>1875921.33106796</v>
          </cell>
        </row>
        <row r="28">
          <cell r="N28">
            <v>2984212.6940514194</v>
          </cell>
          <cell r="O28">
            <v>3185107.158980059</v>
          </cell>
          <cell r="P28">
            <v>3155480.6416774117</v>
          </cell>
        </row>
        <row r="29">
          <cell r="N29">
            <v>1428293.8089021062</v>
          </cell>
          <cell r="O29">
            <v>1524445.2397542847</v>
          </cell>
          <cell r="P29">
            <v>1510265.4960225285</v>
          </cell>
        </row>
        <row r="30">
          <cell r="N30">
            <v>1854410.5787900046</v>
          </cell>
          <cell r="O30">
            <v>1979247.8002543563</v>
          </cell>
          <cell r="P30">
            <v>1960837.6757990024</v>
          </cell>
        </row>
        <row r="31">
          <cell r="N31">
            <v>1151998.7371904231</v>
          </cell>
          <cell r="O31">
            <v>1229550.2369101516</v>
          </cell>
          <cell r="P31">
            <v>1218113.4815515161</v>
          </cell>
        </row>
        <row r="32">
          <cell r="N32">
            <v>1422709.7472535975</v>
          </cell>
          <cell r="O32">
            <v>1518485.2641907786</v>
          </cell>
          <cell r="P32">
            <v>1504360.9576265472</v>
          </cell>
        </row>
        <row r="33">
          <cell r="N33">
            <v>1127850.9346065775</v>
          </cell>
          <cell r="O33">
            <v>1203776.8263765262</v>
          </cell>
          <cell r="P33">
            <v>1192579.8043628016</v>
          </cell>
        </row>
        <row r="34">
          <cell r="N34">
            <v>2014323.5978107634</v>
          </cell>
          <cell r="O34">
            <v>2149926.0172301191</v>
          </cell>
          <cell r="P34">
            <v>2129928.3163146884</v>
          </cell>
        </row>
        <row r="35">
          <cell r="N35">
            <v>2339002.1662782417</v>
          </cell>
          <cell r="O35">
            <v>2496461.6495108069</v>
          </cell>
          <cell r="P35">
            <v>2473240.6209667278</v>
          </cell>
        </row>
        <row r="36">
          <cell r="N36">
            <v>2426981.2846396919</v>
          </cell>
          <cell r="O36">
            <v>2590363.4415286463</v>
          </cell>
          <cell r="P36">
            <v>2566268.9783002334</v>
          </cell>
        </row>
        <row r="37">
          <cell r="N37">
            <v>2667609.2481011976</v>
          </cell>
          <cell r="O37">
            <v>2847190.2590674181</v>
          </cell>
          <cell r="P37">
            <v>2820706.9015965811</v>
          </cell>
        </row>
        <row r="38">
          <cell r="N38">
            <v>1402673.3554878528</v>
          </cell>
          <cell r="O38">
            <v>1497100.0408853437</v>
          </cell>
          <cell r="P38">
            <v>1483174.6506076467</v>
          </cell>
        </row>
        <row r="39">
          <cell r="N39">
            <v>1227651.4312012503</v>
          </cell>
          <cell r="O39">
            <v>1310295.8009814848</v>
          </cell>
          <cell r="P39">
            <v>1298107.9845967463</v>
          </cell>
        </row>
        <row r="40">
          <cell r="N40">
            <v>1532757.2131880585</v>
          </cell>
          <cell r="O40">
            <v>1635941.0247249263</v>
          </cell>
          <cell r="P40">
            <v>1620724.1944407464</v>
          </cell>
        </row>
        <row r="41">
          <cell r="N41">
            <v>1224921.1924227937</v>
          </cell>
          <cell r="O41">
            <v>1307381.7650294492</v>
          </cell>
          <cell r="P41">
            <v>1295221.0537724963</v>
          </cell>
        </row>
        <row r="42">
          <cell r="N42">
            <v>1248108.3810050874</v>
          </cell>
          <cell r="O42">
            <v>1332129.8939068918</v>
          </cell>
          <cell r="P42">
            <v>1319738.9860405941</v>
          </cell>
        </row>
        <row r="43">
          <cell r="N43">
            <v>1241956.4952619108</v>
          </cell>
          <cell r="O43">
            <v>1325563.86885081</v>
          </cell>
          <cell r="P43">
            <v>1313234.0353676409</v>
          </cell>
        </row>
        <row r="44">
          <cell r="N44">
            <v>1104975.190394192</v>
          </cell>
          <cell r="O44">
            <v>1179361.1080186807</v>
          </cell>
          <cell r="P44">
            <v>1168391.1906724856</v>
          </cell>
        </row>
        <row r="45">
          <cell r="N45">
            <v>1049600.3767464503</v>
          </cell>
          <cell r="O45">
            <v>1120258.5126412855</v>
          </cell>
          <cell r="P45">
            <v>1109838.3425962585</v>
          </cell>
        </row>
        <row r="46">
          <cell r="N46">
            <v>4668621.8794054482</v>
          </cell>
          <cell r="O46">
            <v>4982909.2277190797</v>
          </cell>
          <cell r="P46">
            <v>4936560.3172793379</v>
          </cell>
        </row>
        <row r="47">
          <cell r="N47">
            <v>1300791.7659673726</v>
          </cell>
          <cell r="O47">
            <v>1388359.8760851603</v>
          </cell>
          <cell r="P47">
            <v>1375445.9407485826</v>
          </cell>
        </row>
        <row r="48">
          <cell r="N48">
            <v>1053498.5191830955</v>
          </cell>
          <cell r="O48">
            <v>1124419.0744559416</v>
          </cell>
          <cell r="P48">
            <v>1113960.2046276929</v>
          </cell>
        </row>
        <row r="49">
          <cell r="N49">
            <v>1361519.0292544684</v>
          </cell>
          <cell r="O49">
            <v>1453175.2431086155</v>
          </cell>
          <cell r="P49">
            <v>1439658.4226894486</v>
          </cell>
        </row>
        <row r="50">
          <cell r="N50">
            <v>1191004.824874531</v>
          </cell>
          <cell r="O50">
            <v>1271182.1786863217</v>
          </cell>
          <cell r="P50">
            <v>1259358.1806442193</v>
          </cell>
        </row>
        <row r="51">
          <cell r="N51">
            <v>1898334.4976362521</v>
          </cell>
          <cell r="O51">
            <v>2026128.6370816098</v>
          </cell>
          <cell r="P51">
            <v>2007282.4469449141</v>
          </cell>
        </row>
        <row r="52">
          <cell r="N52">
            <v>1106473.0137579802</v>
          </cell>
          <cell r="O52">
            <v>1180959.7634792654</v>
          </cell>
          <cell r="P52">
            <v>1169974.9761173064</v>
          </cell>
        </row>
        <row r="53">
          <cell r="N53">
            <v>1568708.6305305013</v>
          </cell>
          <cell r="O53">
            <v>1674312.6585502066</v>
          </cell>
          <cell r="P53">
            <v>1658738.9115857673</v>
          </cell>
        </row>
        <row r="54">
          <cell r="N54">
            <v>2129108.6216535349</v>
          </cell>
          <cell r="O54">
            <v>2272438.2637312096</v>
          </cell>
          <cell r="P54">
            <v>2251301.0058057364</v>
          </cell>
        </row>
        <row r="55">
          <cell r="N55">
            <v>1925371.5854705165</v>
          </cell>
          <cell r="O55">
            <v>2054985.836902034</v>
          </cell>
          <cell r="P55">
            <v>2035871.2293190449</v>
          </cell>
        </row>
        <row r="56">
          <cell r="N56">
            <v>1475281.9253428881</v>
          </cell>
          <cell r="O56">
            <v>1574596.5531512327</v>
          </cell>
          <cell r="P56">
            <v>1559950.3231507442</v>
          </cell>
        </row>
        <row r="57">
          <cell r="N57">
            <v>1645468.7018447439</v>
          </cell>
          <cell r="O57">
            <v>1756240.1475506269</v>
          </cell>
          <cell r="P57">
            <v>1739904.3457951606</v>
          </cell>
        </row>
        <row r="58">
          <cell r="N58">
            <v>2711207.3642022689</v>
          </cell>
          <cell r="O58">
            <v>2893723.360407135</v>
          </cell>
          <cell r="P58">
            <v>2866807.1717431312</v>
          </cell>
        </row>
        <row r="59">
          <cell r="N59">
            <v>1550463.8540504994</v>
          </cell>
          <cell r="O59">
            <v>1654839.6604303732</v>
          </cell>
          <cell r="P59">
            <v>1639447.0430439785</v>
          </cell>
        </row>
        <row r="60">
          <cell r="N60">
            <v>8852000.9804195389</v>
          </cell>
          <cell r="O60">
            <v>9447909.5777035039</v>
          </cell>
          <cell r="P60">
            <v>9360029.1257731766</v>
          </cell>
        </row>
        <row r="61">
          <cell r="N61">
            <v>3259114.0028974661</v>
          </cell>
          <cell r="O61">
            <v>3478514.5721191736</v>
          </cell>
          <cell r="P61">
            <v>3446158.9033725676</v>
          </cell>
        </row>
        <row r="62">
          <cell r="N62">
            <v>1169847.0124506862</v>
          </cell>
          <cell r="O62">
            <v>1248600.0417113411</v>
          </cell>
          <cell r="P62">
            <v>1236986.09313961</v>
          </cell>
        </row>
        <row r="63">
          <cell r="N63">
            <v>2256294.7371721426</v>
          </cell>
          <cell r="O63">
            <v>2408186.4320399533</v>
          </cell>
          <cell r="P63">
            <v>2385786.5021676784</v>
          </cell>
        </row>
        <row r="64">
          <cell r="N64">
            <v>2026297.0652307477</v>
          </cell>
          <cell r="O64">
            <v>2162705.5275087357</v>
          </cell>
          <cell r="P64">
            <v>2142588.9570032121</v>
          </cell>
        </row>
        <row r="65">
          <cell r="N65">
            <v>2262134.0804392784</v>
          </cell>
          <cell r="O65">
            <v>2414418.8745468068</v>
          </cell>
          <cell r="P65">
            <v>2391960.973134941</v>
          </cell>
        </row>
        <row r="66">
          <cell r="N66">
            <v>1534614.309115574</v>
          </cell>
          <cell r="O66">
            <v>1637923.1386491223</v>
          </cell>
          <cell r="P66">
            <v>1622687.8715810166</v>
          </cell>
        </row>
        <row r="67">
          <cell r="N67">
            <v>1635257.422128825</v>
          </cell>
          <cell r="O67">
            <v>1745341.4538380939</v>
          </cell>
          <cell r="P67">
            <v>1729107.0271139015</v>
          </cell>
        </row>
        <row r="68">
          <cell r="N68">
            <v>2805202.68143802</v>
          </cell>
          <cell r="O68">
            <v>2994046.3562964601</v>
          </cell>
          <cell r="P68">
            <v>2966197.0056302967</v>
          </cell>
        </row>
        <row r="69">
          <cell r="N69">
            <v>3293382.0224182885</v>
          </cell>
          <cell r="O69">
            <v>3515089.4833235275</v>
          </cell>
          <cell r="P69">
            <v>3482393.6102492334</v>
          </cell>
        </row>
        <row r="70">
          <cell r="N70">
            <v>1380031.0999422926</v>
          </cell>
          <cell r="O70">
            <v>1472933.5294374914</v>
          </cell>
          <cell r="P70">
            <v>1459232.9258102325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K11">
            <v>3624099.623244802</v>
          </cell>
        </row>
        <row r="12">
          <cell r="K12">
            <v>6382758.446154058</v>
          </cell>
        </row>
        <row r="13">
          <cell r="K13">
            <v>4532474.6715097213</v>
          </cell>
        </row>
        <row r="14">
          <cell r="K14">
            <v>5806797.1078389483</v>
          </cell>
        </row>
        <row r="15">
          <cell r="K15">
            <v>24176368.504369859</v>
          </cell>
        </row>
        <row r="16">
          <cell r="K16">
            <v>4742115.2455553189</v>
          </cell>
        </row>
        <row r="17">
          <cell r="K17">
            <v>3713997.6676180274</v>
          </cell>
        </row>
        <row r="18">
          <cell r="K18">
            <v>12067170.352350276</v>
          </cell>
        </row>
        <row r="19">
          <cell r="K19">
            <v>16072197.875897937</v>
          </cell>
        </row>
        <row r="20">
          <cell r="K20">
            <v>8859195.1020826902</v>
          </cell>
        </row>
        <row r="21">
          <cell r="K21">
            <v>5600045.9230758296</v>
          </cell>
        </row>
        <row r="22">
          <cell r="K22">
            <v>4146845.3571368074</v>
          </cell>
        </row>
        <row r="23">
          <cell r="K23">
            <v>5749959.2440617131</v>
          </cell>
        </row>
        <row r="24">
          <cell r="K24">
            <v>3332593.4000107041</v>
          </cell>
        </row>
        <row r="25">
          <cell r="K25">
            <v>4215590.4386027958</v>
          </cell>
        </row>
        <row r="26">
          <cell r="K26">
            <v>20169161.075154305</v>
          </cell>
        </row>
        <row r="27">
          <cell r="K27">
            <v>5599367.5341577483</v>
          </cell>
        </row>
        <row r="28">
          <cell r="K28">
            <v>9395399.4768623244</v>
          </cell>
        </row>
        <row r="29">
          <cell r="K29">
            <v>4500679.9201407041</v>
          </cell>
        </row>
        <row r="30">
          <cell r="K30">
            <v>5858604.64116841</v>
          </cell>
        </row>
        <row r="31">
          <cell r="K31">
            <v>3654498.147248331</v>
          </cell>
        </row>
        <row r="32">
          <cell r="K32">
            <v>4504766.7308684662</v>
          </cell>
        </row>
        <row r="33">
          <cell r="K33">
            <v>3546370.1143298708</v>
          </cell>
        </row>
        <row r="34">
          <cell r="K34">
            <v>6367528.7626581052</v>
          </cell>
        </row>
        <row r="35">
          <cell r="K35">
            <v>7444054.2354748044</v>
          </cell>
        </row>
        <row r="36">
          <cell r="K36">
            <v>7666401.2939331066</v>
          </cell>
        </row>
        <row r="37">
          <cell r="K37">
            <v>8410911.6568936612</v>
          </cell>
        </row>
        <row r="38">
          <cell r="K38">
            <v>4426866.0460632984</v>
          </cell>
        </row>
        <row r="39">
          <cell r="K39">
            <v>3882813.8957608896</v>
          </cell>
        </row>
        <row r="40">
          <cell r="K40">
            <v>4833226.4070881391</v>
          </cell>
        </row>
        <row r="41">
          <cell r="K41">
            <v>3851396.8533467022</v>
          </cell>
        </row>
        <row r="42">
          <cell r="K42">
            <v>3930502.4274711367</v>
          </cell>
        </row>
        <row r="43">
          <cell r="K43">
            <v>3921508.1829837398</v>
          </cell>
        </row>
        <row r="44">
          <cell r="K44">
            <v>3493395.3910388779</v>
          </cell>
        </row>
        <row r="45">
          <cell r="K45">
            <v>3328903.3635886447</v>
          </cell>
        </row>
        <row r="46">
          <cell r="K46">
            <v>14702813.396991663</v>
          </cell>
        </row>
        <row r="47">
          <cell r="K47">
            <v>4143662.5913340258</v>
          </cell>
        </row>
        <row r="48">
          <cell r="K48">
            <v>3381751.2861333536</v>
          </cell>
        </row>
        <row r="49">
          <cell r="K49">
            <v>4299804.3584176572</v>
          </cell>
        </row>
        <row r="50">
          <cell r="K50">
            <v>3792507.4427431943</v>
          </cell>
        </row>
        <row r="51">
          <cell r="K51">
            <v>6003609.0724284183</v>
          </cell>
        </row>
        <row r="52">
          <cell r="K52">
            <v>3499341.4249753682</v>
          </cell>
        </row>
        <row r="53">
          <cell r="K53">
            <v>4961203.8272229023</v>
          </cell>
        </row>
        <row r="54">
          <cell r="K54">
            <v>6716262.3668003501</v>
          </cell>
        </row>
        <row r="55">
          <cell r="K55">
            <v>6074557.6592768114</v>
          </cell>
        </row>
        <row r="56">
          <cell r="K56">
            <v>4660734.716367078</v>
          </cell>
        </row>
        <row r="57">
          <cell r="K57">
            <v>5252564.0995693468</v>
          </cell>
        </row>
        <row r="58">
          <cell r="K58">
            <v>8555354.6143043488</v>
          </cell>
        </row>
        <row r="59">
          <cell r="K59">
            <v>4883729.1046571443</v>
          </cell>
        </row>
        <row r="60">
          <cell r="K60">
            <v>27953447.382701904</v>
          </cell>
        </row>
        <row r="61">
          <cell r="K61">
            <v>10260472.979195755</v>
          </cell>
        </row>
        <row r="62">
          <cell r="K62">
            <v>3694637.1219987432</v>
          </cell>
        </row>
        <row r="63">
          <cell r="K63">
            <v>7107348.6540575679</v>
          </cell>
        </row>
        <row r="64">
          <cell r="K64">
            <v>6375241.7184755653</v>
          </cell>
        </row>
        <row r="65">
          <cell r="K65">
            <v>7130401.3512027068</v>
          </cell>
        </row>
        <row r="66">
          <cell r="K66">
            <v>4824092.9745011013</v>
          </cell>
        </row>
        <row r="67">
          <cell r="K67">
            <v>5157118.3823072175</v>
          </cell>
        </row>
        <row r="68">
          <cell r="K68">
            <v>8863196.3165222965</v>
          </cell>
        </row>
        <row r="69">
          <cell r="K69">
            <v>10377100.828945462</v>
          </cell>
        </row>
        <row r="70">
          <cell r="K70">
            <v>4354237.6131293559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F17" sqref="F17"/>
    </sheetView>
  </sheetViews>
  <sheetFormatPr baseColWidth="10" defaultRowHeight="15" x14ac:dyDescent="0.25"/>
  <cols>
    <col min="1" max="1" width="5.28515625" bestFit="1" customWidth="1"/>
    <col min="2" max="2" width="36.28515625" bestFit="1" customWidth="1"/>
    <col min="3" max="3" width="19.140625" customWidth="1"/>
    <col min="4" max="4" width="19.140625" bestFit="1" customWidth="1"/>
    <col min="5" max="5" width="19.85546875" bestFit="1" customWidth="1"/>
    <col min="6" max="6" width="18.85546875" customWidth="1"/>
  </cols>
  <sheetData>
    <row r="1" spans="1:6" ht="15.75" x14ac:dyDescent="0.25">
      <c r="A1" s="1"/>
      <c r="B1" s="2"/>
      <c r="C1" s="2"/>
      <c r="D1" s="2"/>
      <c r="E1" s="2"/>
      <c r="F1" s="3"/>
    </row>
    <row r="2" spans="1:6" ht="15.75" x14ac:dyDescent="0.25">
      <c r="A2" s="4"/>
      <c r="B2" s="5"/>
      <c r="C2" s="5"/>
      <c r="D2" s="5"/>
      <c r="E2" s="5"/>
      <c r="F2" s="6"/>
    </row>
    <row r="3" spans="1:6" ht="15.75" x14ac:dyDescent="0.25">
      <c r="A3" s="90" t="s">
        <v>0</v>
      </c>
      <c r="B3" s="91"/>
      <c r="C3" s="91"/>
      <c r="D3" s="91"/>
      <c r="E3" s="91"/>
      <c r="F3" s="92"/>
    </row>
    <row r="4" spans="1:6" ht="15.75" x14ac:dyDescent="0.25">
      <c r="A4" s="93" t="s">
        <v>0</v>
      </c>
      <c r="B4" s="94"/>
      <c r="C4" s="94"/>
      <c r="D4" s="94"/>
      <c r="E4" s="94"/>
      <c r="F4" s="95"/>
    </row>
    <row r="5" spans="1:6" ht="15.75" x14ac:dyDescent="0.25">
      <c r="A5" s="93" t="s">
        <v>127</v>
      </c>
      <c r="B5" s="94"/>
      <c r="C5" s="94"/>
      <c r="D5" s="94"/>
      <c r="E5" s="94"/>
      <c r="F5" s="95"/>
    </row>
    <row r="6" spans="1:6" ht="16.5" thickBot="1" x14ac:dyDescent="0.3">
      <c r="A6" s="96" t="s">
        <v>0</v>
      </c>
      <c r="B6" s="97"/>
      <c r="C6" s="97"/>
      <c r="D6" s="97"/>
      <c r="E6" s="97"/>
      <c r="F6" s="98"/>
    </row>
    <row r="7" spans="1:6" ht="27" customHeight="1" x14ac:dyDescent="0.25">
      <c r="A7" s="99" t="s">
        <v>1</v>
      </c>
      <c r="B7" s="99" t="s">
        <v>2</v>
      </c>
      <c r="C7" s="99" t="s">
        <v>124</v>
      </c>
      <c r="D7" s="99" t="s">
        <v>125</v>
      </c>
      <c r="E7" s="99" t="s">
        <v>128</v>
      </c>
      <c r="F7" s="99" t="s">
        <v>126</v>
      </c>
    </row>
    <row r="8" spans="1:6" ht="26.25" customHeight="1" thickBot="1" x14ac:dyDescent="0.3">
      <c r="A8" s="100"/>
      <c r="B8" s="100"/>
      <c r="C8" s="100"/>
      <c r="D8" s="100"/>
      <c r="E8" s="100"/>
      <c r="F8" s="100"/>
    </row>
    <row r="9" spans="1:6" ht="16.5" thickBot="1" x14ac:dyDescent="0.3">
      <c r="A9" s="7"/>
      <c r="B9" s="8"/>
      <c r="C9" s="5"/>
      <c r="D9" s="5"/>
      <c r="E9" s="5"/>
      <c r="F9" s="5"/>
    </row>
    <row r="10" spans="1:6" ht="15.75" x14ac:dyDescent="0.25">
      <c r="A10" s="9" t="s">
        <v>3</v>
      </c>
      <c r="B10" s="10" t="s">
        <v>4</v>
      </c>
      <c r="C10" s="11">
        <v>625742.90206629829</v>
      </c>
      <c r="D10" s="21">
        <v>-55704.732337479596</v>
      </c>
      <c r="E10" s="21">
        <v>-14547.047167549877</v>
      </c>
      <c r="F10" s="11">
        <f>SUM(C10:E10)</f>
        <v>555491.12256126886</v>
      </c>
    </row>
    <row r="11" spans="1:6" ht="15.75" x14ac:dyDescent="0.25">
      <c r="A11" s="7" t="s">
        <v>5</v>
      </c>
      <c r="B11" s="12" t="s">
        <v>6</v>
      </c>
      <c r="C11" s="13">
        <v>749521.59433345962</v>
      </c>
      <c r="D11" s="22">
        <v>-70868.533603918331</v>
      </c>
      <c r="E11" s="22">
        <v>-15302.192371951081</v>
      </c>
      <c r="F11" s="13">
        <f t="shared" ref="F11:F69" si="0">SUM(C11:E11)</f>
        <v>663350.86835759028</v>
      </c>
    </row>
    <row r="12" spans="1:6" ht="15.75" x14ac:dyDescent="0.25">
      <c r="A12" s="7" t="s">
        <v>7</v>
      </c>
      <c r="B12" s="12" t="s">
        <v>8</v>
      </c>
      <c r="C12" s="13">
        <v>747505.1886687791</v>
      </c>
      <c r="D12" s="22">
        <v>-32753.061631673772</v>
      </c>
      <c r="E12" s="22">
        <v>-4049.5734796619363</v>
      </c>
      <c r="F12" s="13">
        <f t="shared" si="0"/>
        <v>710702.55355744343</v>
      </c>
    </row>
    <row r="13" spans="1:6" ht="15.75" x14ac:dyDescent="0.25">
      <c r="A13" s="7" t="s">
        <v>9</v>
      </c>
      <c r="B13" s="12" t="s">
        <v>10</v>
      </c>
      <c r="C13" s="13">
        <v>1063774.9349094965</v>
      </c>
      <c r="D13" s="22">
        <v>-3846.2318108194158</v>
      </c>
      <c r="E13" s="13">
        <v>9389.5660816081217</v>
      </c>
      <c r="F13" s="13">
        <f t="shared" si="0"/>
        <v>1069318.2691802853</v>
      </c>
    </row>
    <row r="14" spans="1:6" ht="15.75" x14ac:dyDescent="0.25">
      <c r="A14" s="7" t="s">
        <v>11</v>
      </c>
      <c r="B14" s="12" t="s">
        <v>12</v>
      </c>
      <c r="C14" s="13">
        <v>3476721.0605531372</v>
      </c>
      <c r="D14" s="13">
        <v>111759.06139931106</v>
      </c>
      <c r="E14" s="13">
        <v>88082.282411244581</v>
      </c>
      <c r="F14" s="13">
        <f t="shared" si="0"/>
        <v>3676562.4043636927</v>
      </c>
    </row>
    <row r="15" spans="1:6" ht="15.75" x14ac:dyDescent="0.25">
      <c r="A15" s="7" t="s">
        <v>13</v>
      </c>
      <c r="B15" s="12" t="s">
        <v>14</v>
      </c>
      <c r="C15" s="13">
        <v>620023.22174112778</v>
      </c>
      <c r="D15" s="22">
        <v>-116648.13822755599</v>
      </c>
      <c r="E15" s="22">
        <v>-35748.755447344563</v>
      </c>
      <c r="F15" s="13">
        <f t="shared" si="0"/>
        <v>467626.3280662272</v>
      </c>
    </row>
    <row r="16" spans="1:6" ht="15.75" x14ac:dyDescent="0.25">
      <c r="A16" s="7" t="s">
        <v>15</v>
      </c>
      <c r="B16" s="12" t="s">
        <v>16</v>
      </c>
      <c r="C16" s="13">
        <v>663767.3522896003</v>
      </c>
      <c r="D16" s="22">
        <v>-54304.011266791902</v>
      </c>
      <c r="E16" s="22">
        <v>-13826.12876124584</v>
      </c>
      <c r="F16" s="13">
        <f t="shared" si="0"/>
        <v>595637.21226156247</v>
      </c>
    </row>
    <row r="17" spans="1:6" ht="15.75" x14ac:dyDescent="0.25">
      <c r="A17" s="7" t="s">
        <v>17</v>
      </c>
      <c r="B17" s="12" t="s">
        <v>18</v>
      </c>
      <c r="C17" s="13">
        <v>1659877.1722255442</v>
      </c>
      <c r="D17" s="13">
        <v>115991.48474213376</v>
      </c>
      <c r="E17" s="13">
        <v>67065.750970124325</v>
      </c>
      <c r="F17" s="13">
        <f t="shared" si="0"/>
        <v>1842934.4079378024</v>
      </c>
    </row>
    <row r="18" spans="1:6" ht="15.75" x14ac:dyDescent="0.25">
      <c r="A18" s="7" t="s">
        <v>19</v>
      </c>
      <c r="B18" s="12" t="s">
        <v>20</v>
      </c>
      <c r="C18" s="13">
        <v>2204335.0341104474</v>
      </c>
      <c r="D18" s="13">
        <v>230161.24710287235</v>
      </c>
      <c r="E18" s="13">
        <v>118293.59684176208</v>
      </c>
      <c r="F18" s="13">
        <f t="shared" si="0"/>
        <v>2552789.8780550817</v>
      </c>
    </row>
    <row r="19" spans="1:6" ht="15.75" x14ac:dyDescent="0.25">
      <c r="A19" s="7" t="s">
        <v>21</v>
      </c>
      <c r="B19" s="12" t="s">
        <v>22</v>
      </c>
      <c r="C19" s="13">
        <v>1179596.834851848</v>
      </c>
      <c r="D19" s="13">
        <v>91271.192632730585</v>
      </c>
      <c r="E19" s="13">
        <v>51565.38804509968</v>
      </c>
      <c r="F19" s="13">
        <f t="shared" si="0"/>
        <v>1322433.4155296781</v>
      </c>
    </row>
    <row r="20" spans="1:6" ht="15.75" x14ac:dyDescent="0.25">
      <c r="A20" s="7" t="s">
        <v>23</v>
      </c>
      <c r="B20" s="12" t="s">
        <v>24</v>
      </c>
      <c r="C20" s="13">
        <v>929990.82793197874</v>
      </c>
      <c r="D20" s="22">
        <v>-19699.425273246889</v>
      </c>
      <c r="E20" s="13">
        <v>2984.3601614961808</v>
      </c>
      <c r="F20" s="13">
        <f t="shared" si="0"/>
        <v>913275.76282022812</v>
      </c>
    </row>
    <row r="21" spans="1:6" ht="15.75" x14ac:dyDescent="0.25">
      <c r="A21" s="7" t="s">
        <v>25</v>
      </c>
      <c r="B21" s="12" t="s">
        <v>26</v>
      </c>
      <c r="C21" s="13">
        <v>581699.33347393107</v>
      </c>
      <c r="D21" s="22">
        <v>-94731.885788231099</v>
      </c>
      <c r="E21" s="22">
        <v>-28552.983938895581</v>
      </c>
      <c r="F21" s="13">
        <f t="shared" si="0"/>
        <v>458414.46374680439</v>
      </c>
    </row>
    <row r="22" spans="1:6" ht="15.75" x14ac:dyDescent="0.25">
      <c r="A22" s="7" t="s">
        <v>27</v>
      </c>
      <c r="B22" s="12" t="s">
        <v>28</v>
      </c>
      <c r="C22" s="13">
        <v>874578.18710938841</v>
      </c>
      <c r="D22" s="22">
        <v>-15321.149154300627</v>
      </c>
      <c r="E22" s="22">
        <v>4909.7501320862502</v>
      </c>
      <c r="F22" s="13">
        <f t="shared" si="0"/>
        <v>864166.78808717406</v>
      </c>
    </row>
    <row r="23" spans="1:6" ht="15.75" x14ac:dyDescent="0.25">
      <c r="A23" s="7" t="s">
        <v>29</v>
      </c>
      <c r="B23" s="12" t="s">
        <v>30</v>
      </c>
      <c r="C23" s="13">
        <v>558231.21946456097</v>
      </c>
      <c r="D23" s="22">
        <v>-65078.772056067042</v>
      </c>
      <c r="E23" s="22">
        <v>-18668.172018068173</v>
      </c>
      <c r="F23" s="13">
        <f t="shared" si="0"/>
        <v>474484.27539042581</v>
      </c>
    </row>
    <row r="24" spans="1:6" ht="15.75" x14ac:dyDescent="0.25">
      <c r="A24" s="7" t="s">
        <v>31</v>
      </c>
      <c r="B24" s="12" t="s">
        <v>32</v>
      </c>
      <c r="C24" s="13">
        <v>536281.32862783782</v>
      </c>
      <c r="D24" s="22">
        <v>-73868.072296206024</v>
      </c>
      <c r="E24" s="22">
        <v>-20453.783741212392</v>
      </c>
      <c r="F24" s="13">
        <f t="shared" si="0"/>
        <v>441959.47259041941</v>
      </c>
    </row>
    <row r="25" spans="1:6" ht="15.75" x14ac:dyDescent="0.25">
      <c r="A25" s="7" t="s">
        <v>33</v>
      </c>
      <c r="B25" s="12" t="s">
        <v>34</v>
      </c>
      <c r="C25" s="13">
        <v>2740321.0178726912</v>
      </c>
      <c r="D25" s="13">
        <v>357588.07640147069</v>
      </c>
      <c r="E25" s="13">
        <v>174734.02408638038</v>
      </c>
      <c r="F25" s="13">
        <f t="shared" si="0"/>
        <v>3272643.1183605422</v>
      </c>
    </row>
    <row r="26" spans="1:6" ht="15.75" x14ac:dyDescent="0.25">
      <c r="A26" s="7" t="s">
        <v>35</v>
      </c>
      <c r="B26" s="12" t="s">
        <v>36</v>
      </c>
      <c r="C26" s="13">
        <v>868890.94269089215</v>
      </c>
      <c r="D26" s="22">
        <v>-36487.16490232863</v>
      </c>
      <c r="E26" s="22">
        <v>-3465.2488357082912</v>
      </c>
      <c r="F26" s="13">
        <f t="shared" si="0"/>
        <v>828938.52895285527</v>
      </c>
    </row>
    <row r="27" spans="1:6" ht="15.75" x14ac:dyDescent="0.25">
      <c r="A27" s="7" t="s">
        <v>37</v>
      </c>
      <c r="B27" s="12" t="s">
        <v>38</v>
      </c>
      <c r="C27" s="13">
        <v>1203657.3073672634</v>
      </c>
      <c r="D27" s="13">
        <v>65994.94299769646</v>
      </c>
      <c r="E27" s="13">
        <v>42932.057272402191</v>
      </c>
      <c r="F27" s="13">
        <f t="shared" si="0"/>
        <v>1312584.3076373618</v>
      </c>
    </row>
    <row r="28" spans="1:6" ht="15.75" x14ac:dyDescent="0.25">
      <c r="A28" s="7" t="s">
        <v>39</v>
      </c>
      <c r="B28" s="12" t="s">
        <v>40</v>
      </c>
      <c r="C28" s="13">
        <v>711653.50369022507</v>
      </c>
      <c r="D28" s="22">
        <v>-80252.989227525512</v>
      </c>
      <c r="E28" s="22">
        <v>-22267.369452485538</v>
      </c>
      <c r="F28" s="13">
        <f t="shared" si="0"/>
        <v>609133.14501021395</v>
      </c>
    </row>
    <row r="29" spans="1:6" ht="15.75" x14ac:dyDescent="0.25">
      <c r="A29" s="7" t="s">
        <v>41</v>
      </c>
      <c r="B29" s="12" t="s">
        <v>42</v>
      </c>
      <c r="C29" s="13">
        <v>861680.0011946205</v>
      </c>
      <c r="D29" s="22">
        <v>-5376.5679377925117</v>
      </c>
      <c r="E29" s="13">
        <v>8920.2430750545464</v>
      </c>
      <c r="F29" s="13">
        <f t="shared" si="0"/>
        <v>865223.6763318826</v>
      </c>
    </row>
    <row r="30" spans="1:6" ht="15.75" x14ac:dyDescent="0.25">
      <c r="A30" s="7" t="s">
        <v>43</v>
      </c>
      <c r="B30" s="12" t="s">
        <v>44</v>
      </c>
      <c r="C30" s="13">
        <v>530954.89941405877</v>
      </c>
      <c r="D30" s="22">
        <v>-102904.54172052239</v>
      </c>
      <c r="E30" s="22">
        <v>-32574.78359148679</v>
      </c>
      <c r="F30" s="13">
        <f t="shared" si="0"/>
        <v>395475.57410204958</v>
      </c>
    </row>
    <row r="31" spans="1:6" ht="15.75" x14ac:dyDescent="0.25">
      <c r="A31" s="7" t="s">
        <v>45</v>
      </c>
      <c r="B31" s="12" t="s">
        <v>46</v>
      </c>
      <c r="C31" s="13">
        <v>771854.11004522396</v>
      </c>
      <c r="D31" s="22">
        <v>-29995.388209217374</v>
      </c>
      <c r="E31" s="22">
        <v>-3060.3381839368376</v>
      </c>
      <c r="F31" s="13">
        <f t="shared" si="0"/>
        <v>738798.38365206984</v>
      </c>
    </row>
    <row r="32" spans="1:6" ht="15.75" x14ac:dyDescent="0.25">
      <c r="A32" s="7" t="s">
        <v>47</v>
      </c>
      <c r="B32" s="12" t="s">
        <v>48</v>
      </c>
      <c r="C32" s="13">
        <v>602744.17924008379</v>
      </c>
      <c r="D32" s="22">
        <v>-69523.293199289619</v>
      </c>
      <c r="E32" s="22">
        <v>-19938.418991888255</v>
      </c>
      <c r="F32" s="13">
        <f t="shared" si="0"/>
        <v>513282.46704890596</v>
      </c>
    </row>
    <row r="33" spans="1:6" ht="15.75" x14ac:dyDescent="0.25">
      <c r="A33" s="7" t="s">
        <v>49</v>
      </c>
      <c r="B33" s="12" t="s">
        <v>50</v>
      </c>
      <c r="C33" s="13">
        <v>857426.55986699555</v>
      </c>
      <c r="D33" s="22">
        <v>-40746.726943450281</v>
      </c>
      <c r="E33" s="22">
        <v>-3673.7726793366892</v>
      </c>
      <c r="F33" s="13">
        <f t="shared" si="0"/>
        <v>813006.06024420855</v>
      </c>
    </row>
    <row r="34" spans="1:6" ht="15.75" x14ac:dyDescent="0.25">
      <c r="A34" s="7" t="s">
        <v>51</v>
      </c>
      <c r="B34" s="12" t="s">
        <v>52</v>
      </c>
      <c r="C34" s="13">
        <v>903085.79823599476</v>
      </c>
      <c r="D34" s="22">
        <v>-20082.056716487859</v>
      </c>
      <c r="E34" s="13">
        <v>6159.4462035222386</v>
      </c>
      <c r="F34" s="13">
        <f t="shared" si="0"/>
        <v>889163.18772302917</v>
      </c>
    </row>
    <row r="35" spans="1:6" ht="15.75" x14ac:dyDescent="0.25">
      <c r="A35" s="7" t="s">
        <v>53</v>
      </c>
      <c r="B35" s="12" t="s">
        <v>54</v>
      </c>
      <c r="C35" s="13">
        <v>1055993.536391004</v>
      </c>
      <c r="D35" s="13">
        <v>15489.720267465804</v>
      </c>
      <c r="E35" s="13">
        <v>20298.227670775494</v>
      </c>
      <c r="F35" s="13">
        <f t="shared" si="0"/>
        <v>1091781.4843292453</v>
      </c>
    </row>
    <row r="36" spans="1:6" ht="15.75" x14ac:dyDescent="0.25">
      <c r="A36" s="7" t="s">
        <v>55</v>
      </c>
      <c r="B36" s="12" t="s">
        <v>56</v>
      </c>
      <c r="C36" s="13">
        <v>1191637.2280283347</v>
      </c>
      <c r="D36" s="13">
        <v>35840.812195700011</v>
      </c>
      <c r="E36" s="13">
        <v>29513.799971009867</v>
      </c>
      <c r="F36" s="13">
        <f t="shared" si="0"/>
        <v>1256991.8401950446</v>
      </c>
    </row>
    <row r="37" spans="1:6" ht="15.75" x14ac:dyDescent="0.25">
      <c r="A37" s="7" t="s">
        <v>57</v>
      </c>
      <c r="B37" s="12" t="s">
        <v>58</v>
      </c>
      <c r="C37" s="13">
        <v>709063.68996590329</v>
      </c>
      <c r="D37" s="22">
        <v>-51338.666145665309</v>
      </c>
      <c r="E37" s="22">
        <v>-11349.793948346254</v>
      </c>
      <c r="F37" s="13">
        <f t="shared" si="0"/>
        <v>646375.22987189167</v>
      </c>
    </row>
    <row r="38" spans="1:6" ht="15.75" x14ac:dyDescent="0.25">
      <c r="A38" s="7" t="s">
        <v>59</v>
      </c>
      <c r="B38" s="12" t="s">
        <v>60</v>
      </c>
      <c r="C38" s="13">
        <v>553613.37335211318</v>
      </c>
      <c r="D38" s="22">
        <v>-86864.164806826389</v>
      </c>
      <c r="E38" s="22">
        <v>-25986.172823349574</v>
      </c>
      <c r="F38" s="13">
        <f t="shared" si="0"/>
        <v>440763.03572193719</v>
      </c>
    </row>
    <row r="39" spans="1:6" ht="15.75" x14ac:dyDescent="0.25">
      <c r="A39" s="7" t="s">
        <v>61</v>
      </c>
      <c r="B39" s="12" t="s">
        <v>62</v>
      </c>
      <c r="C39" s="13">
        <v>701154.1624100497</v>
      </c>
      <c r="D39" s="22">
        <v>-61166.640882912732</v>
      </c>
      <c r="E39" s="22">
        <v>-14342.104830237673</v>
      </c>
      <c r="F39" s="13">
        <f t="shared" si="0"/>
        <v>625645.41669689922</v>
      </c>
    </row>
    <row r="40" spans="1:6" ht="15.75" x14ac:dyDescent="0.25">
      <c r="A40" s="7" t="s">
        <v>63</v>
      </c>
      <c r="B40" s="12" t="s">
        <v>64</v>
      </c>
      <c r="C40" s="13">
        <v>628657.04134328943</v>
      </c>
      <c r="D40" s="22">
        <v>-93147.156013046508</v>
      </c>
      <c r="E40" s="22">
        <v>-28407.650614789571</v>
      </c>
      <c r="F40" s="13">
        <f t="shared" si="0"/>
        <v>507102.23471545335</v>
      </c>
    </row>
    <row r="41" spans="1:6" ht="15.75" x14ac:dyDescent="0.25">
      <c r="A41" s="7" t="s">
        <v>65</v>
      </c>
      <c r="B41" s="12" t="s">
        <v>66</v>
      </c>
      <c r="C41" s="13">
        <v>688858.0608509155</v>
      </c>
      <c r="D41" s="22">
        <v>-64466.698613925459</v>
      </c>
      <c r="E41" s="22">
        <v>-17290.652934733545</v>
      </c>
      <c r="F41" s="13">
        <f t="shared" si="0"/>
        <v>607100.70930225647</v>
      </c>
    </row>
    <row r="42" spans="1:6" ht="15.75" x14ac:dyDescent="0.25">
      <c r="A42" s="7" t="s">
        <v>67</v>
      </c>
      <c r="B42" s="12" t="s">
        <v>68</v>
      </c>
      <c r="C42" s="13">
        <v>619599.90712854266</v>
      </c>
      <c r="D42" s="22">
        <v>-58378.064835103811</v>
      </c>
      <c r="E42" s="22">
        <v>-14996.165181869263</v>
      </c>
      <c r="F42" s="13">
        <f t="shared" si="0"/>
        <v>546225.67711156956</v>
      </c>
    </row>
    <row r="43" spans="1:6" ht="15.75" x14ac:dyDescent="0.25">
      <c r="A43" s="7" t="s">
        <v>69</v>
      </c>
      <c r="B43" s="12" t="s">
        <v>70</v>
      </c>
      <c r="C43" s="13">
        <v>643011.7212262135</v>
      </c>
      <c r="D43" s="22">
        <v>-58892.173008814716</v>
      </c>
      <c r="E43" s="22">
        <v>-16003.942840228417</v>
      </c>
      <c r="F43" s="13">
        <f t="shared" si="0"/>
        <v>568115.60537717037</v>
      </c>
    </row>
    <row r="44" spans="1:6" ht="15.75" x14ac:dyDescent="0.25">
      <c r="A44" s="7" t="s">
        <v>71</v>
      </c>
      <c r="B44" s="12" t="s">
        <v>72</v>
      </c>
      <c r="C44" s="13">
        <v>589590.07850708393</v>
      </c>
      <c r="D44" s="22">
        <v>-73540.719717726839</v>
      </c>
      <c r="E44" s="22">
        <v>-21939.670128555488</v>
      </c>
      <c r="F44" s="13">
        <f t="shared" si="0"/>
        <v>494109.68866080162</v>
      </c>
    </row>
    <row r="45" spans="1:6" ht="15.75" x14ac:dyDescent="0.25">
      <c r="A45" s="7" t="s">
        <v>73</v>
      </c>
      <c r="B45" s="12" t="s">
        <v>74</v>
      </c>
      <c r="C45" s="13">
        <v>1719207.035699131</v>
      </c>
      <c r="D45" s="13">
        <v>295649.21661842801</v>
      </c>
      <c r="E45" s="13">
        <v>140822.5817428109</v>
      </c>
      <c r="F45" s="13">
        <f t="shared" si="0"/>
        <v>2155678.83406037</v>
      </c>
    </row>
    <row r="46" spans="1:6" ht="15.75" x14ac:dyDescent="0.25">
      <c r="A46" s="7" t="s">
        <v>75</v>
      </c>
      <c r="B46" s="12" t="s">
        <v>76</v>
      </c>
      <c r="C46" s="13">
        <v>620379.59628507867</v>
      </c>
      <c r="D46" s="22">
        <v>-66876.140202630893</v>
      </c>
      <c r="E46" s="22">
        <v>-17901.159987193882</v>
      </c>
      <c r="F46" s="13">
        <f t="shared" si="0"/>
        <v>535602.2960952539</v>
      </c>
    </row>
    <row r="47" spans="1:6" ht="15.75" x14ac:dyDescent="0.25">
      <c r="A47" s="7" t="s">
        <v>77</v>
      </c>
      <c r="B47" s="12" t="s">
        <v>78</v>
      </c>
      <c r="C47" s="13">
        <v>603469.69514764007</v>
      </c>
      <c r="D47" s="22">
        <v>-57592.894173743931</v>
      </c>
      <c r="E47" s="22">
        <v>-15811.294762467747</v>
      </c>
      <c r="F47" s="13">
        <f t="shared" si="0"/>
        <v>530065.50621142844</v>
      </c>
    </row>
    <row r="48" spans="1:6" ht="15.75" x14ac:dyDescent="0.25">
      <c r="A48" s="7" t="s">
        <v>79</v>
      </c>
      <c r="B48" s="12" t="s">
        <v>80</v>
      </c>
      <c r="C48" s="13">
        <v>732833.50827934593</v>
      </c>
      <c r="D48" s="22">
        <v>-48073.679619670438</v>
      </c>
      <c r="E48" s="22">
        <v>-10343.504320119857</v>
      </c>
      <c r="F48" s="13">
        <f t="shared" si="0"/>
        <v>674416.32433955569</v>
      </c>
    </row>
    <row r="49" spans="1:6" ht="15.75" x14ac:dyDescent="0.25">
      <c r="A49" s="7" t="s">
        <v>81</v>
      </c>
      <c r="B49" s="12" t="s">
        <v>82</v>
      </c>
      <c r="C49" s="13">
        <v>616345.86793250218</v>
      </c>
      <c r="D49" s="22">
        <v>-53459.821223093721</v>
      </c>
      <c r="E49" s="22">
        <v>-13414.962644286614</v>
      </c>
      <c r="F49" s="13">
        <f t="shared" si="0"/>
        <v>549471.08406512195</v>
      </c>
    </row>
    <row r="50" spans="1:6" ht="15.75" x14ac:dyDescent="0.25">
      <c r="A50" s="7" t="s">
        <v>83</v>
      </c>
      <c r="B50" s="12" t="s">
        <v>84</v>
      </c>
      <c r="C50" s="13">
        <v>954430.35061774962</v>
      </c>
      <c r="D50" s="13">
        <v>18521.050412693527</v>
      </c>
      <c r="E50" s="13">
        <v>18328.995441605046</v>
      </c>
      <c r="F50" s="13">
        <f t="shared" si="0"/>
        <v>991280.39647204825</v>
      </c>
    </row>
    <row r="51" spans="1:6" ht="15.75" x14ac:dyDescent="0.25">
      <c r="A51" s="7" t="s">
        <v>85</v>
      </c>
      <c r="B51" s="12" t="s">
        <v>86</v>
      </c>
      <c r="C51" s="13">
        <v>665215.31589066703</v>
      </c>
      <c r="D51" s="22">
        <v>-51283.464721637109</v>
      </c>
      <c r="E51" s="22">
        <v>-13082.237687393077</v>
      </c>
      <c r="F51" s="13">
        <f t="shared" si="0"/>
        <v>600849.61348163686</v>
      </c>
    </row>
    <row r="52" spans="1:6" ht="15.75" x14ac:dyDescent="0.25">
      <c r="A52" s="7" t="s">
        <v>87</v>
      </c>
      <c r="B52" s="12" t="s">
        <v>88</v>
      </c>
      <c r="C52" s="13">
        <v>701805.36157774273</v>
      </c>
      <c r="D52" s="22">
        <v>-47465.515767411853</v>
      </c>
      <c r="E52" s="22">
        <v>-8884.0695643112267</v>
      </c>
      <c r="F52" s="13">
        <f t="shared" si="0"/>
        <v>645455.77624601976</v>
      </c>
    </row>
    <row r="53" spans="1:6" ht="15.75" x14ac:dyDescent="0.25">
      <c r="A53" s="7" t="s">
        <v>89</v>
      </c>
      <c r="B53" s="12" t="s">
        <v>90</v>
      </c>
      <c r="C53" s="13">
        <v>1013319.8475751979</v>
      </c>
      <c r="D53" s="13">
        <v>32715.208414249064</v>
      </c>
      <c r="E53" s="13">
        <v>25129.17498041669</v>
      </c>
      <c r="F53" s="13">
        <f t="shared" si="0"/>
        <v>1071164.2309698637</v>
      </c>
    </row>
    <row r="54" spans="1:6" ht="15.75" x14ac:dyDescent="0.25">
      <c r="A54" s="7" t="s">
        <v>91</v>
      </c>
      <c r="B54" s="12" t="s">
        <v>92</v>
      </c>
      <c r="C54" s="13">
        <v>861854.17974206433</v>
      </c>
      <c r="D54" s="13">
        <v>4889.0902763551567</v>
      </c>
      <c r="E54" s="13">
        <v>13270.345498908835</v>
      </c>
      <c r="F54" s="13">
        <f t="shared" si="0"/>
        <v>880013.61551732826</v>
      </c>
    </row>
    <row r="55" spans="1:6" ht="15.75" x14ac:dyDescent="0.25">
      <c r="A55" s="7" t="s">
        <v>93</v>
      </c>
      <c r="B55" s="12" t="s">
        <v>94</v>
      </c>
      <c r="C55" s="13">
        <v>798027.90775171295</v>
      </c>
      <c r="D55" s="22">
        <v>-22750.114373757358</v>
      </c>
      <c r="E55" s="13">
        <v>24.605881461582612</v>
      </c>
      <c r="F55" s="13">
        <f t="shared" si="0"/>
        <v>775302.39925941708</v>
      </c>
    </row>
    <row r="56" spans="1:6" ht="15.75" x14ac:dyDescent="0.25">
      <c r="A56" s="7" t="s">
        <v>95</v>
      </c>
      <c r="B56" s="12" t="s">
        <v>96</v>
      </c>
      <c r="C56" s="13">
        <v>707598.98254423589</v>
      </c>
      <c r="D56" s="22">
        <v>-40284.272572461516</v>
      </c>
      <c r="E56" s="22">
        <v>-5680.4402337581269</v>
      </c>
      <c r="F56" s="13">
        <f t="shared" si="0"/>
        <v>661634.26973801618</v>
      </c>
    </row>
    <row r="57" spans="1:6" ht="15.75" x14ac:dyDescent="0.25">
      <c r="A57" s="7" t="s">
        <v>97</v>
      </c>
      <c r="B57" s="12" t="s">
        <v>98</v>
      </c>
      <c r="C57" s="13">
        <v>1665639.9554130677</v>
      </c>
      <c r="D57" s="13">
        <v>138214.92669190612</v>
      </c>
      <c r="E57" s="13">
        <v>68963.738123229065</v>
      </c>
      <c r="F57" s="13">
        <f t="shared" si="0"/>
        <v>1872818.6202282028</v>
      </c>
    </row>
    <row r="58" spans="1:6" ht="15.75" x14ac:dyDescent="0.25">
      <c r="A58" s="7" t="s">
        <v>99</v>
      </c>
      <c r="B58" s="12" t="s">
        <v>100</v>
      </c>
      <c r="C58" s="13">
        <v>844307.15132885613</v>
      </c>
      <c r="D58" s="22">
        <v>-14268.218812131439</v>
      </c>
      <c r="E58" s="13">
        <v>3716.8202751818462</v>
      </c>
      <c r="F58" s="13">
        <f t="shared" si="0"/>
        <v>833755.75279190647</v>
      </c>
    </row>
    <row r="59" spans="1:6" ht="15.75" x14ac:dyDescent="0.25">
      <c r="A59" s="7" t="s">
        <v>101</v>
      </c>
      <c r="B59" s="12" t="s">
        <v>102</v>
      </c>
      <c r="C59" s="13">
        <v>4856124.1490953341</v>
      </c>
      <c r="D59" s="13">
        <v>348341.62453689333</v>
      </c>
      <c r="E59" s="13">
        <v>185761.38703384495</v>
      </c>
      <c r="F59" s="13">
        <f t="shared" si="0"/>
        <v>5390227.1606660727</v>
      </c>
    </row>
    <row r="60" spans="1:6" ht="15.75" x14ac:dyDescent="0.25">
      <c r="A60" s="7" t="s">
        <v>103</v>
      </c>
      <c r="B60" s="12" t="s">
        <v>104</v>
      </c>
      <c r="C60" s="13">
        <v>1243524.1649759728</v>
      </c>
      <c r="D60" s="13">
        <v>70042.0470045947</v>
      </c>
      <c r="E60" s="13">
        <v>46108.889042561408</v>
      </c>
      <c r="F60" s="13">
        <f t="shared" si="0"/>
        <v>1359675.101023129</v>
      </c>
    </row>
    <row r="61" spans="1:6" ht="15.75" x14ac:dyDescent="0.25">
      <c r="A61" s="7" t="s">
        <v>105</v>
      </c>
      <c r="B61" s="12" t="s">
        <v>106</v>
      </c>
      <c r="C61" s="13">
        <v>769417.97594388342</v>
      </c>
      <c r="D61" s="22">
        <v>-38073.22394030483</v>
      </c>
      <c r="E61" s="22">
        <v>-7649.7792021792266</v>
      </c>
      <c r="F61" s="13">
        <f t="shared" si="0"/>
        <v>723694.97280139942</v>
      </c>
    </row>
    <row r="62" spans="1:6" ht="15.75" x14ac:dyDescent="0.25">
      <c r="A62" s="7" t="s">
        <v>107</v>
      </c>
      <c r="B62" s="12" t="s">
        <v>108</v>
      </c>
      <c r="C62" s="13">
        <v>1087932.5500217974</v>
      </c>
      <c r="D62" s="22">
        <v>-5018.0144992838032</v>
      </c>
      <c r="E62" s="13">
        <v>11436.757694639062</v>
      </c>
      <c r="F62" s="13">
        <f t="shared" si="0"/>
        <v>1094351.2932171526</v>
      </c>
    </row>
    <row r="63" spans="1:6" ht="15.75" x14ac:dyDescent="0.25">
      <c r="A63" s="7" t="s">
        <v>109</v>
      </c>
      <c r="B63" s="12" t="s">
        <v>110</v>
      </c>
      <c r="C63" s="13">
        <v>819018.65984088928</v>
      </c>
      <c r="D63" s="22">
        <v>-70504.065187741537</v>
      </c>
      <c r="E63" s="22">
        <v>-14994.872625435397</v>
      </c>
      <c r="F63" s="13">
        <f t="shared" si="0"/>
        <v>733519.72202771239</v>
      </c>
    </row>
    <row r="64" spans="1:6" ht="15.75" x14ac:dyDescent="0.25">
      <c r="A64" s="7" t="s">
        <v>111</v>
      </c>
      <c r="B64" s="12" t="s">
        <v>112</v>
      </c>
      <c r="C64" s="13">
        <v>1323714.9531198638</v>
      </c>
      <c r="D64" s="13">
        <v>56591.988781178021</v>
      </c>
      <c r="E64" s="13">
        <v>35057.452261047874</v>
      </c>
      <c r="F64" s="13">
        <f t="shared" si="0"/>
        <v>1415364.3941620896</v>
      </c>
    </row>
    <row r="65" spans="1:6" ht="15.75" x14ac:dyDescent="0.25">
      <c r="A65" s="7" t="s">
        <v>113</v>
      </c>
      <c r="B65" s="12" t="s">
        <v>114</v>
      </c>
      <c r="C65" s="13">
        <v>915320.45247082505</v>
      </c>
      <c r="D65" s="22">
        <v>-29488.930961051723</v>
      </c>
      <c r="E65" s="22">
        <v>-2203.9498080361955</v>
      </c>
      <c r="F65" s="13">
        <f t="shared" si="0"/>
        <v>883627.57170173712</v>
      </c>
    </row>
    <row r="66" spans="1:6" ht="15.75" x14ac:dyDescent="0.25">
      <c r="A66" s="7" t="s">
        <v>115</v>
      </c>
      <c r="B66" s="12" t="s">
        <v>116</v>
      </c>
      <c r="C66" s="13">
        <v>848650.32554403879</v>
      </c>
      <c r="D66" s="22">
        <v>-22475.323319883842</v>
      </c>
      <c r="E66" s="13">
        <v>1076.8969811668794</v>
      </c>
      <c r="F66" s="13">
        <f t="shared" si="0"/>
        <v>827251.89920532191</v>
      </c>
    </row>
    <row r="67" spans="1:6" ht="15.75" x14ac:dyDescent="0.25">
      <c r="A67" s="7" t="s">
        <v>117</v>
      </c>
      <c r="B67" s="12" t="s">
        <v>118</v>
      </c>
      <c r="C67" s="13">
        <v>1355340.6320427423</v>
      </c>
      <c r="D67" s="13">
        <v>131047.91922581661</v>
      </c>
      <c r="E67" s="13">
        <v>66776.471161193505</v>
      </c>
      <c r="F67" s="13">
        <f t="shared" si="0"/>
        <v>1553165.0224297524</v>
      </c>
    </row>
    <row r="68" spans="1:6" ht="15.75" x14ac:dyDescent="0.25">
      <c r="A68" s="7" t="s">
        <v>119</v>
      </c>
      <c r="B68" s="12" t="s">
        <v>120</v>
      </c>
      <c r="C68" s="13">
        <v>1393770.3474499658</v>
      </c>
      <c r="D68" s="13">
        <v>97396.046093488461</v>
      </c>
      <c r="E68" s="13">
        <v>56783.680559038185</v>
      </c>
      <c r="F68" s="13">
        <f t="shared" si="0"/>
        <v>1547950.0741024925</v>
      </c>
    </row>
    <row r="69" spans="1:6" ht="16.5" thickBot="1" x14ac:dyDescent="0.3">
      <c r="A69" s="14" t="s">
        <v>121</v>
      </c>
      <c r="B69" s="15" t="s">
        <v>122</v>
      </c>
      <c r="C69" s="16">
        <v>759620.02840220742</v>
      </c>
      <c r="D69" s="23">
        <v>-45237.32398500308</v>
      </c>
      <c r="E69" s="23">
        <v>-9148.0679637755966</v>
      </c>
      <c r="F69" s="16">
        <f t="shared" si="0"/>
        <v>705234.63645342877</v>
      </c>
    </row>
    <row r="70" spans="1:6" ht="16.5" thickBot="1" x14ac:dyDescent="0.3">
      <c r="A70" s="8"/>
      <c r="B70" s="8"/>
      <c r="C70" s="5"/>
      <c r="D70" s="5"/>
      <c r="E70" s="5"/>
      <c r="F70" s="5"/>
    </row>
    <row r="71" spans="1:6" ht="16.5" thickBot="1" x14ac:dyDescent="0.3">
      <c r="A71" s="17"/>
      <c r="B71" s="18" t="s">
        <v>123</v>
      </c>
      <c r="C71" s="19">
        <f t="shared" ref="C71:E71" si="1">SUM(C10:C70)</f>
        <v>61781962.305871442</v>
      </c>
      <c r="D71" s="20">
        <f t="shared" si="1"/>
        <v>68667.626108250144</v>
      </c>
      <c r="E71" s="20">
        <f t="shared" si="1"/>
        <v>792547.22883783316</v>
      </c>
      <c r="F71" s="20">
        <f t="shared" ref="F71" si="2">SUM(F10:F70)</f>
        <v>62643177.160817519</v>
      </c>
    </row>
  </sheetData>
  <mergeCells count="10">
    <mergeCell ref="A3:F3"/>
    <mergeCell ref="A4:F4"/>
    <mergeCell ref="A5:F5"/>
    <mergeCell ref="A6:F6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F17" sqref="F17"/>
    </sheetView>
  </sheetViews>
  <sheetFormatPr baseColWidth="10" defaultRowHeight="15" x14ac:dyDescent="0.25"/>
  <cols>
    <col min="1" max="1" width="5.28515625" bestFit="1" customWidth="1"/>
    <col min="2" max="2" width="36.28515625" bestFit="1" customWidth="1"/>
    <col min="3" max="3" width="19.140625" customWidth="1"/>
    <col min="4" max="4" width="19.140625" bestFit="1" customWidth="1"/>
    <col min="5" max="5" width="19.85546875" bestFit="1" customWidth="1"/>
    <col min="6" max="6" width="18.85546875" customWidth="1"/>
  </cols>
  <sheetData>
    <row r="1" spans="1:6" ht="17.25" customHeight="1" x14ac:dyDescent="0.25">
      <c r="A1" s="1"/>
      <c r="B1" s="2"/>
      <c r="C1" s="2"/>
      <c r="D1" s="2"/>
      <c r="E1" s="2"/>
      <c r="F1" s="3"/>
    </row>
    <row r="2" spans="1:6" ht="15.75" x14ac:dyDescent="0.25">
      <c r="A2" s="93" t="s">
        <v>0</v>
      </c>
      <c r="B2" s="94"/>
      <c r="C2" s="94"/>
      <c r="D2" s="94"/>
      <c r="E2" s="94"/>
      <c r="F2" s="95"/>
    </row>
    <row r="3" spans="1:6" ht="15.75" x14ac:dyDescent="0.25">
      <c r="A3" s="93" t="s">
        <v>129</v>
      </c>
      <c r="B3" s="94"/>
      <c r="C3" s="94"/>
      <c r="D3" s="94"/>
      <c r="E3" s="94"/>
      <c r="F3" s="95"/>
    </row>
    <row r="4" spans="1:6" ht="16.5" thickBot="1" x14ac:dyDescent="0.3">
      <c r="A4" s="96" t="s">
        <v>0</v>
      </c>
      <c r="B4" s="97"/>
      <c r="C4" s="97"/>
      <c r="D4" s="97"/>
      <c r="E4" s="97"/>
      <c r="F4" s="98"/>
    </row>
    <row r="5" spans="1:6" ht="27" customHeight="1" x14ac:dyDescent="0.25">
      <c r="A5" s="99" t="s">
        <v>1</v>
      </c>
      <c r="B5" s="99" t="s">
        <v>2</v>
      </c>
      <c r="C5" s="99" t="s">
        <v>130</v>
      </c>
      <c r="D5" s="99" t="s">
        <v>131</v>
      </c>
      <c r="E5" s="99" t="s">
        <v>132</v>
      </c>
      <c r="F5" s="99" t="s">
        <v>133</v>
      </c>
    </row>
    <row r="6" spans="1:6" ht="26.25" customHeight="1" thickBot="1" x14ac:dyDescent="0.3">
      <c r="A6" s="100"/>
      <c r="B6" s="100"/>
      <c r="C6" s="100"/>
      <c r="D6" s="100"/>
      <c r="E6" s="100"/>
      <c r="F6" s="100"/>
    </row>
    <row r="7" spans="1:6" ht="16.5" thickBot="1" x14ac:dyDescent="0.3">
      <c r="A7" s="7"/>
      <c r="B7" s="8"/>
      <c r="C7" s="5"/>
      <c r="D7" s="5"/>
      <c r="E7" s="5"/>
      <c r="F7" s="6"/>
    </row>
    <row r="8" spans="1:6" ht="15.75" x14ac:dyDescent="0.25">
      <c r="A8" s="9" t="s">
        <v>3</v>
      </c>
      <c r="B8" s="10" t="s">
        <v>4</v>
      </c>
      <c r="C8" s="79">
        <v>-57758.657650275622</v>
      </c>
      <c r="D8" s="79">
        <v>-41080.860160467768</v>
      </c>
      <c r="E8" s="79">
        <v>-12160.455452839764</v>
      </c>
      <c r="F8" s="79">
        <f>SUM(C8:E8)</f>
        <v>-110999.97326358315</v>
      </c>
    </row>
    <row r="9" spans="1:6" ht="15.75" x14ac:dyDescent="0.25">
      <c r="A9" s="7" t="s">
        <v>5</v>
      </c>
      <c r="B9" s="12" t="s">
        <v>6</v>
      </c>
      <c r="C9" s="24">
        <v>955449.76964866836</v>
      </c>
      <c r="D9" s="24">
        <v>320987.64699435898</v>
      </c>
      <c r="E9" s="24">
        <v>127487.61067243954</v>
      </c>
      <c r="F9" s="24">
        <f t="shared" ref="F9:F67" si="0">SUM(C9:E9)</f>
        <v>1403925.0273154667</v>
      </c>
    </row>
    <row r="10" spans="1:6" ht="15.75" x14ac:dyDescent="0.25">
      <c r="A10" s="7" t="s">
        <v>7</v>
      </c>
      <c r="B10" s="12" t="s">
        <v>8</v>
      </c>
      <c r="C10" s="26">
        <v>-113571.88927990478</v>
      </c>
      <c r="D10" s="26">
        <v>-43489.83402263523</v>
      </c>
      <c r="E10" s="26">
        <v>-12379.724250199608</v>
      </c>
      <c r="F10" s="26">
        <f t="shared" si="0"/>
        <v>-169441.44755273964</v>
      </c>
    </row>
    <row r="11" spans="1:6" ht="15.75" x14ac:dyDescent="0.25">
      <c r="A11" s="7" t="s">
        <v>9</v>
      </c>
      <c r="B11" s="12" t="s">
        <v>10</v>
      </c>
      <c r="C11" s="26">
        <v>-161574.15327185765</v>
      </c>
      <c r="D11" s="26">
        <v>-31869.95269167627</v>
      </c>
      <c r="E11" s="26">
        <v>-7000.4002852934209</v>
      </c>
      <c r="F11" s="26">
        <f t="shared" si="0"/>
        <v>-200444.50624882733</v>
      </c>
    </row>
    <row r="12" spans="1:6" ht="15.75" x14ac:dyDescent="0.25">
      <c r="A12" s="7" t="s">
        <v>11</v>
      </c>
      <c r="B12" s="12" t="s">
        <v>12</v>
      </c>
      <c r="C12" s="26">
        <v>-196044.2762404345</v>
      </c>
      <c r="D12" s="24">
        <v>96868.971963376738</v>
      </c>
      <c r="E12" s="24">
        <v>57316.972488807223</v>
      </c>
      <c r="F12" s="26">
        <f t="shared" si="0"/>
        <v>-41858.331788250536</v>
      </c>
    </row>
    <row r="13" spans="1:6" ht="15.75" x14ac:dyDescent="0.25">
      <c r="A13" s="7" t="s">
        <v>13</v>
      </c>
      <c r="B13" s="12" t="s">
        <v>14</v>
      </c>
      <c r="C13" s="26">
        <v>-122000.17504336219</v>
      </c>
      <c r="D13" s="26">
        <v>-107264.74909200211</v>
      </c>
      <c r="E13" s="26">
        <v>-35977.823186376598</v>
      </c>
      <c r="F13" s="26">
        <f t="shared" si="0"/>
        <v>-265242.7473217409</v>
      </c>
    </row>
    <row r="14" spans="1:6" ht="15.75" x14ac:dyDescent="0.25">
      <c r="A14" s="7" t="s">
        <v>15</v>
      </c>
      <c r="B14" s="12" t="s">
        <v>16</v>
      </c>
      <c r="C14" s="26">
        <v>-187897.15395746008</v>
      </c>
      <c r="D14" s="26">
        <v>-86438.511888277164</v>
      </c>
      <c r="E14" s="26">
        <v>-29271.601436055491</v>
      </c>
      <c r="F14" s="26">
        <f t="shared" si="0"/>
        <v>-303607.26728179271</v>
      </c>
    </row>
    <row r="15" spans="1:6" ht="15.75" x14ac:dyDescent="0.25">
      <c r="A15" s="7" t="s">
        <v>17</v>
      </c>
      <c r="B15" s="12" t="s">
        <v>18</v>
      </c>
      <c r="C15" s="26">
        <v>-352650.6290729288</v>
      </c>
      <c r="D15" s="26">
        <v>-23537.54169996595</v>
      </c>
      <c r="E15" s="24">
        <v>1115.1928081175865</v>
      </c>
      <c r="F15" s="26">
        <f t="shared" si="0"/>
        <v>-375072.97796477715</v>
      </c>
    </row>
    <row r="16" spans="1:6" ht="15.75" x14ac:dyDescent="0.25">
      <c r="A16" s="7" t="s">
        <v>19</v>
      </c>
      <c r="B16" s="12" t="s">
        <v>20</v>
      </c>
      <c r="C16" s="26">
        <v>-459149.20217972808</v>
      </c>
      <c r="D16" s="24">
        <v>22580.24211584049</v>
      </c>
      <c r="E16" s="24">
        <v>21583.690398342325</v>
      </c>
      <c r="F16" s="26">
        <f t="shared" si="0"/>
        <v>-414985.26966554526</v>
      </c>
    </row>
    <row r="17" spans="1:6" ht="15.75" x14ac:dyDescent="0.25">
      <c r="A17" s="7" t="s">
        <v>21</v>
      </c>
      <c r="B17" s="12" t="s">
        <v>22</v>
      </c>
      <c r="C17" s="26">
        <v>-139092.49430400692</v>
      </c>
      <c r="D17" s="24">
        <v>32303.174427715276</v>
      </c>
      <c r="E17" s="24">
        <v>19577.826671217757</v>
      </c>
      <c r="F17" s="26">
        <f t="shared" si="0"/>
        <v>-87211.493205073886</v>
      </c>
    </row>
    <row r="18" spans="1:6" ht="15.75" x14ac:dyDescent="0.25">
      <c r="A18" s="7" t="s">
        <v>23</v>
      </c>
      <c r="B18" s="12" t="s">
        <v>24</v>
      </c>
      <c r="C18" s="26">
        <v>-384657.86035586055</v>
      </c>
      <c r="D18" s="26">
        <v>-131670.33212346956</v>
      </c>
      <c r="E18" s="26">
        <v>-44910.650784860612</v>
      </c>
      <c r="F18" s="26">
        <f t="shared" si="0"/>
        <v>-561238.84326419071</v>
      </c>
    </row>
    <row r="19" spans="1:6" ht="15.75" x14ac:dyDescent="0.25">
      <c r="A19" s="7" t="s">
        <v>25</v>
      </c>
      <c r="B19" s="12" t="s">
        <v>26</v>
      </c>
      <c r="C19" s="24">
        <v>344384.062706572</v>
      </c>
      <c r="D19" s="24">
        <v>69973.879300532863</v>
      </c>
      <c r="E19" s="24">
        <v>30541.599751395879</v>
      </c>
      <c r="F19" s="24">
        <f t="shared" si="0"/>
        <v>444899.54175850074</v>
      </c>
    </row>
    <row r="20" spans="1:6" ht="15.75" x14ac:dyDescent="0.25">
      <c r="A20" s="7" t="s">
        <v>27</v>
      </c>
      <c r="B20" s="12" t="s">
        <v>28</v>
      </c>
      <c r="C20" s="26">
        <v>-105930.74270929955</v>
      </c>
      <c r="D20" s="26">
        <v>-27588.969619258714</v>
      </c>
      <c r="E20" s="26">
        <v>-5366.6364429832902</v>
      </c>
      <c r="F20" s="26">
        <f t="shared" si="0"/>
        <v>-138886.34877154155</v>
      </c>
    </row>
    <row r="21" spans="1:6" ht="15.75" x14ac:dyDescent="0.25">
      <c r="A21" s="7" t="s">
        <v>29</v>
      </c>
      <c r="B21" s="12" t="s">
        <v>30</v>
      </c>
      <c r="C21" s="26">
        <v>-117850.46503597219</v>
      </c>
      <c r="D21" s="26">
        <v>-70930.905410158419</v>
      </c>
      <c r="E21" s="26">
        <v>-23679.696600503186</v>
      </c>
      <c r="F21" s="26">
        <f t="shared" si="0"/>
        <v>-212461.06704663381</v>
      </c>
    </row>
    <row r="22" spans="1:6" ht="15.75" x14ac:dyDescent="0.25">
      <c r="A22" s="7" t="s">
        <v>31</v>
      </c>
      <c r="B22" s="12" t="s">
        <v>32</v>
      </c>
      <c r="C22" s="24">
        <v>506805.62399821542</v>
      </c>
      <c r="D22" s="24">
        <v>150208.89588347267</v>
      </c>
      <c r="E22" s="24">
        <v>60909.372531780093</v>
      </c>
      <c r="F22" s="24">
        <f t="shared" si="0"/>
        <v>717923.8924134681</v>
      </c>
    </row>
    <row r="23" spans="1:6" ht="15.75" x14ac:dyDescent="0.25">
      <c r="A23" s="7" t="s">
        <v>33</v>
      </c>
      <c r="B23" s="80" t="s">
        <v>34</v>
      </c>
      <c r="C23" s="81">
        <v>-320216.91725438088</v>
      </c>
      <c r="D23" s="82">
        <v>178203.76725883409</v>
      </c>
      <c r="E23" s="82">
        <v>83559.935162062495</v>
      </c>
      <c r="F23" s="81">
        <f t="shared" si="0"/>
        <v>-58453.214833484293</v>
      </c>
    </row>
    <row r="24" spans="1:6" ht="15.75" x14ac:dyDescent="0.25">
      <c r="A24" s="7" t="s">
        <v>35</v>
      </c>
      <c r="B24" s="12" t="s">
        <v>36</v>
      </c>
      <c r="C24" s="26">
        <v>-185769.01927102357</v>
      </c>
      <c r="D24" s="26">
        <v>-69720.424632454597</v>
      </c>
      <c r="E24" s="26">
        <v>-21366.117981334508</v>
      </c>
      <c r="F24" s="26">
        <f t="shared" si="0"/>
        <v>-276855.56188481266</v>
      </c>
    </row>
    <row r="25" spans="1:6" ht="15.75" x14ac:dyDescent="0.25">
      <c r="A25" s="7" t="s">
        <v>37</v>
      </c>
      <c r="B25" s="12" t="s">
        <v>38</v>
      </c>
      <c r="C25" s="26">
        <v>-337864.66056910343</v>
      </c>
      <c r="D25" s="26">
        <v>-60869.807342711982</v>
      </c>
      <c r="E25" s="26">
        <v>-15135.426897621728</v>
      </c>
      <c r="F25" s="26">
        <f t="shared" si="0"/>
        <v>-413869.8948094371</v>
      </c>
    </row>
    <row r="26" spans="1:6" ht="15.75" x14ac:dyDescent="0.25">
      <c r="A26" s="7" t="s">
        <v>39</v>
      </c>
      <c r="B26" s="12" t="s">
        <v>40</v>
      </c>
      <c r="C26" s="26">
        <v>-250205.74000937585</v>
      </c>
      <c r="D26" s="26">
        <v>-127226.64830282956</v>
      </c>
      <c r="E26" s="26">
        <v>-43918.071395691179</v>
      </c>
      <c r="F26" s="26">
        <f t="shared" si="0"/>
        <v>-421350.45970789663</v>
      </c>
    </row>
    <row r="27" spans="1:6" ht="15.75" x14ac:dyDescent="0.25">
      <c r="A27" s="7" t="s">
        <v>41</v>
      </c>
      <c r="B27" s="12" t="s">
        <v>42</v>
      </c>
      <c r="C27" s="26">
        <v>-77301.184724416584</v>
      </c>
      <c r="D27" s="26">
        <v>-11133.546772731133</v>
      </c>
      <c r="E27" s="24">
        <v>920.04866906425013</v>
      </c>
      <c r="F27" s="26">
        <f t="shared" si="0"/>
        <v>-87514.68282808346</v>
      </c>
    </row>
    <row r="28" spans="1:6" ht="15.75" x14ac:dyDescent="0.25">
      <c r="A28" s="25" t="s">
        <v>43</v>
      </c>
      <c r="B28" s="80" t="s">
        <v>44</v>
      </c>
      <c r="C28" s="82">
        <v>139272.32202887814</v>
      </c>
      <c r="D28" s="81">
        <v>-3085.6236686232151</v>
      </c>
      <c r="E28" s="82">
        <v>2472.2161004753507</v>
      </c>
      <c r="F28" s="82">
        <f t="shared" si="0"/>
        <v>138658.91446073027</v>
      </c>
    </row>
    <row r="29" spans="1:6" ht="15.75" x14ac:dyDescent="0.25">
      <c r="A29" s="7" t="s">
        <v>45</v>
      </c>
      <c r="B29" s="12" t="s">
        <v>46</v>
      </c>
      <c r="C29" s="26">
        <v>-48247.015736691188</v>
      </c>
      <c r="D29" s="26">
        <v>-16611.322460915893</v>
      </c>
      <c r="E29" s="26">
        <v>-2235.9776021920443</v>
      </c>
      <c r="F29" s="26">
        <f t="shared" si="0"/>
        <v>-67094.315799799122</v>
      </c>
    </row>
    <row r="30" spans="1:6" ht="15.75" x14ac:dyDescent="0.25">
      <c r="A30" s="7" t="s">
        <v>47</v>
      </c>
      <c r="B30" s="12" t="s">
        <v>48</v>
      </c>
      <c r="C30" s="26">
        <v>-330703.03534275247</v>
      </c>
      <c r="D30" s="26">
        <v>-151482.22746948755</v>
      </c>
      <c r="E30" s="26">
        <v>-53988.268932858155</v>
      </c>
      <c r="F30" s="26">
        <f t="shared" si="0"/>
        <v>-536173.53174509818</v>
      </c>
    </row>
    <row r="31" spans="1:6" ht="15.75" x14ac:dyDescent="0.25">
      <c r="A31" s="7" t="s">
        <v>49</v>
      </c>
      <c r="B31" s="12" t="s">
        <v>50</v>
      </c>
      <c r="C31" s="24">
        <v>39627.43021487724</v>
      </c>
      <c r="D31" s="24">
        <v>10369.619507517113</v>
      </c>
      <c r="E31" s="24">
        <v>9670.4640591002462</v>
      </c>
      <c r="F31" s="24">
        <f t="shared" si="0"/>
        <v>59667.513781494599</v>
      </c>
    </row>
    <row r="32" spans="1:6" ht="15.75" x14ac:dyDescent="0.25">
      <c r="A32" s="7" t="s">
        <v>51</v>
      </c>
      <c r="B32" s="12" t="s">
        <v>52</v>
      </c>
      <c r="C32" s="24">
        <v>749052.23118077125</v>
      </c>
      <c r="D32" s="24">
        <v>280268.3867591382</v>
      </c>
      <c r="E32" s="24">
        <v>112766.59705933733</v>
      </c>
      <c r="F32" s="24">
        <f t="shared" si="0"/>
        <v>1142087.2149992469</v>
      </c>
    </row>
    <row r="33" spans="1:6" ht="15.75" x14ac:dyDescent="0.25">
      <c r="A33" s="7" t="s">
        <v>53</v>
      </c>
      <c r="B33" s="12" t="s">
        <v>54</v>
      </c>
      <c r="C33" s="26">
        <v>-43148.948109629564</v>
      </c>
      <c r="D33" s="24">
        <v>19901.079969720216</v>
      </c>
      <c r="E33" s="24">
        <v>14167.823171187803</v>
      </c>
      <c r="F33" s="26">
        <f t="shared" si="0"/>
        <v>-9080.0449687215441</v>
      </c>
    </row>
    <row r="34" spans="1:6" ht="15.75" x14ac:dyDescent="0.25">
      <c r="A34" s="7" t="s">
        <v>55</v>
      </c>
      <c r="B34" s="12" t="s">
        <v>56</v>
      </c>
      <c r="C34" s="26">
        <v>-268125.09870123118</v>
      </c>
      <c r="D34" s="26">
        <v>-50312.64124287758</v>
      </c>
      <c r="E34" s="26">
        <v>-11871.638438139897</v>
      </c>
      <c r="F34" s="26">
        <f t="shared" si="0"/>
        <v>-330309.37838224869</v>
      </c>
    </row>
    <row r="35" spans="1:6" ht="15.75" x14ac:dyDescent="0.25">
      <c r="A35" s="25" t="s">
        <v>57</v>
      </c>
      <c r="B35" s="80" t="s">
        <v>58</v>
      </c>
      <c r="C35" s="81">
        <v>-171442.82978220237</v>
      </c>
      <c r="D35" s="81">
        <v>-78760.967006227103</v>
      </c>
      <c r="E35" s="81">
        <v>-25750.222523227189</v>
      </c>
      <c r="F35" s="81">
        <f t="shared" si="0"/>
        <v>-275954.01931165671</v>
      </c>
    </row>
    <row r="36" spans="1:6" ht="15.75" x14ac:dyDescent="0.25">
      <c r="A36" s="25" t="s">
        <v>59</v>
      </c>
      <c r="B36" s="80" t="s">
        <v>60</v>
      </c>
      <c r="C36" s="82">
        <v>18104.66783752013</v>
      </c>
      <c r="D36" s="81">
        <v>-36890.858129794331</v>
      </c>
      <c r="E36" s="81">
        <v>-10203.824695253461</v>
      </c>
      <c r="F36" s="81">
        <f t="shared" si="0"/>
        <v>-28990.014987527662</v>
      </c>
    </row>
    <row r="37" spans="1:6" ht="15.75" x14ac:dyDescent="0.25">
      <c r="A37" s="7" t="s">
        <v>61</v>
      </c>
      <c r="B37" s="12" t="s">
        <v>62</v>
      </c>
      <c r="C37" s="26">
        <v>-164624.14260010887</v>
      </c>
      <c r="D37" s="26">
        <v>-84431.562080100906</v>
      </c>
      <c r="E37" s="26">
        <v>-27496.277103614484</v>
      </c>
      <c r="F37" s="26">
        <f t="shared" si="0"/>
        <v>-276551.98178382427</v>
      </c>
    </row>
    <row r="38" spans="1:6" ht="15.75" x14ac:dyDescent="0.25">
      <c r="A38" s="7" t="s">
        <v>63</v>
      </c>
      <c r="B38" s="12" t="s">
        <v>64</v>
      </c>
      <c r="C38" s="26">
        <v>-335973.53089312837</v>
      </c>
      <c r="D38" s="26">
        <v>-167910.27794135563</v>
      </c>
      <c r="E38" s="26">
        <v>-59840.365835220786</v>
      </c>
      <c r="F38" s="26">
        <f t="shared" si="0"/>
        <v>-563724.17466970475</v>
      </c>
    </row>
    <row r="39" spans="1:6" ht="15.75" x14ac:dyDescent="0.25">
      <c r="A39" s="25" t="s">
        <v>65</v>
      </c>
      <c r="B39" s="80" t="s">
        <v>66</v>
      </c>
      <c r="C39" s="81">
        <v>-314739.20966693852</v>
      </c>
      <c r="D39" s="81">
        <v>-139626.10155733916</v>
      </c>
      <c r="E39" s="81">
        <v>-49185.763467766563</v>
      </c>
      <c r="F39" s="81">
        <f t="shared" si="0"/>
        <v>-503551.07469204429</v>
      </c>
    </row>
    <row r="40" spans="1:6" ht="15.75" x14ac:dyDescent="0.25">
      <c r="A40" s="7" t="s">
        <v>67</v>
      </c>
      <c r="B40" s="12" t="s">
        <v>68</v>
      </c>
      <c r="C40" s="26">
        <v>-120862.60709962621</v>
      </c>
      <c r="D40" s="26">
        <v>-67096.327067390579</v>
      </c>
      <c r="E40" s="26">
        <v>-21740.856438781819</v>
      </c>
      <c r="F40" s="26">
        <f t="shared" si="0"/>
        <v>-209699.7906057986</v>
      </c>
    </row>
    <row r="41" spans="1:6" ht="15.75" x14ac:dyDescent="0.25">
      <c r="A41" s="7" t="s">
        <v>69</v>
      </c>
      <c r="B41" s="12" t="s">
        <v>70</v>
      </c>
      <c r="C41" s="26">
        <v>-145681.91917669959</v>
      </c>
      <c r="D41" s="26">
        <v>-55363.122893579886</v>
      </c>
      <c r="E41" s="26">
        <v>-17669.439756182204</v>
      </c>
      <c r="F41" s="26">
        <f t="shared" si="0"/>
        <v>-218714.48182646168</v>
      </c>
    </row>
    <row r="42" spans="1:6" ht="15.75" x14ac:dyDescent="0.25">
      <c r="A42" s="7" t="s">
        <v>71</v>
      </c>
      <c r="B42" s="12" t="s">
        <v>72</v>
      </c>
      <c r="C42" s="24">
        <v>11753.070200440008</v>
      </c>
      <c r="D42" s="26">
        <v>-26895.708359254873</v>
      </c>
      <c r="E42" s="26">
        <v>-6966.8078328604824</v>
      </c>
      <c r="F42" s="26">
        <f t="shared" si="0"/>
        <v>-22109.445991675348</v>
      </c>
    </row>
    <row r="43" spans="1:6" ht="15.75" x14ac:dyDescent="0.25">
      <c r="A43" s="7" t="s">
        <v>73</v>
      </c>
      <c r="B43" s="12" t="s">
        <v>74</v>
      </c>
      <c r="C43" s="26">
        <v>-313443.60254599713</v>
      </c>
      <c r="D43" s="24">
        <v>102510.77742144227</v>
      </c>
      <c r="E43" s="24">
        <v>50398.440826606209</v>
      </c>
      <c r="F43" s="26">
        <f t="shared" si="0"/>
        <v>-160534.38429794865</v>
      </c>
    </row>
    <row r="44" spans="1:6" ht="15.75" x14ac:dyDescent="0.25">
      <c r="A44" s="7" t="s">
        <v>75</v>
      </c>
      <c r="B44" s="12" t="s">
        <v>76</v>
      </c>
      <c r="C44" s="24">
        <v>344577.97664173879</v>
      </c>
      <c r="D44" s="24">
        <v>98461.445328944275</v>
      </c>
      <c r="E44" s="24">
        <v>41207.368709380396</v>
      </c>
      <c r="F44" s="24">
        <f t="shared" si="0"/>
        <v>484246.79068006342</v>
      </c>
    </row>
    <row r="45" spans="1:6" ht="15.75" x14ac:dyDescent="0.25">
      <c r="A45" s="7" t="s">
        <v>77</v>
      </c>
      <c r="B45" s="12" t="s">
        <v>78</v>
      </c>
      <c r="C45" s="24">
        <v>492927.40267144982</v>
      </c>
      <c r="D45" s="24">
        <v>160895.15578168724</v>
      </c>
      <c r="E45" s="24">
        <v>64146.189536202437</v>
      </c>
      <c r="F45" s="24">
        <f t="shared" si="0"/>
        <v>717968.74798933952</v>
      </c>
    </row>
    <row r="46" spans="1:6" ht="15.75" x14ac:dyDescent="0.25">
      <c r="A46" s="7" t="s">
        <v>79</v>
      </c>
      <c r="B46" s="12" t="s">
        <v>80</v>
      </c>
      <c r="C46" s="26">
        <v>-176679.00988619775</v>
      </c>
      <c r="D46" s="26">
        <v>-76933.568378410491</v>
      </c>
      <c r="E46" s="26">
        <v>-25185.868247796199</v>
      </c>
      <c r="F46" s="26">
        <f t="shared" si="0"/>
        <v>-278798.44651240442</v>
      </c>
    </row>
    <row r="47" spans="1:6" ht="15.75" x14ac:dyDescent="0.25">
      <c r="A47" s="7" t="s">
        <v>81</v>
      </c>
      <c r="B47" s="12" t="s">
        <v>82</v>
      </c>
      <c r="C47" s="24">
        <v>249603.41920412518</v>
      </c>
      <c r="D47" s="24">
        <v>73541.213829796674</v>
      </c>
      <c r="E47" s="24">
        <v>31399.09013686849</v>
      </c>
      <c r="F47" s="24">
        <f t="shared" si="0"/>
        <v>354543.7231707903</v>
      </c>
    </row>
    <row r="48" spans="1:6" ht="15.75" x14ac:dyDescent="0.25">
      <c r="A48" s="25" t="s">
        <v>83</v>
      </c>
      <c r="B48" s="80" t="s">
        <v>84</v>
      </c>
      <c r="C48" s="81">
        <v>-75692.886608300731</v>
      </c>
      <c r="D48" s="82">
        <v>8546.4443378868309</v>
      </c>
      <c r="E48" s="82">
        <v>8392.362741518562</v>
      </c>
      <c r="F48" s="81">
        <f t="shared" si="0"/>
        <v>-58754.079528895338</v>
      </c>
    </row>
    <row r="49" spans="1:6" ht="15.75" x14ac:dyDescent="0.25">
      <c r="A49" s="25" t="s">
        <v>85</v>
      </c>
      <c r="B49" s="80" t="s">
        <v>86</v>
      </c>
      <c r="C49" s="81">
        <v>-152486.5336600421</v>
      </c>
      <c r="D49" s="81">
        <v>-70402.409742277698</v>
      </c>
      <c r="E49" s="81">
        <v>-23399.604042564286</v>
      </c>
      <c r="F49" s="81">
        <f t="shared" si="0"/>
        <v>-246288.54744488408</v>
      </c>
    </row>
    <row r="50" spans="1:6" ht="15.75" x14ac:dyDescent="0.25">
      <c r="A50" s="7" t="s">
        <v>87</v>
      </c>
      <c r="B50" s="12" t="s">
        <v>88</v>
      </c>
      <c r="C50" s="24">
        <v>25039.264830403961</v>
      </c>
      <c r="D50" s="26">
        <v>-5060.3056636294496</v>
      </c>
      <c r="E50" s="24">
        <v>2623.4346433191495</v>
      </c>
      <c r="F50" s="24">
        <f t="shared" si="0"/>
        <v>22602.393810093661</v>
      </c>
    </row>
    <row r="51" spans="1:6" ht="15.75" x14ac:dyDescent="0.25">
      <c r="A51" s="7" t="s">
        <v>89</v>
      </c>
      <c r="B51" s="12" t="s">
        <v>90</v>
      </c>
      <c r="C51" s="26">
        <v>-236586.39096916188</v>
      </c>
      <c r="D51" s="26">
        <v>-43096.556275127659</v>
      </c>
      <c r="E51" s="26">
        <v>-10608.089341559564</v>
      </c>
      <c r="F51" s="26">
        <f t="shared" si="0"/>
        <v>-290291.03658584913</v>
      </c>
    </row>
    <row r="52" spans="1:6" ht="15.75" x14ac:dyDescent="0.25">
      <c r="A52" s="7" t="s">
        <v>91</v>
      </c>
      <c r="B52" s="12" t="s">
        <v>92</v>
      </c>
      <c r="C52" s="26">
        <v>-147417.94538141415</v>
      </c>
      <c r="D52" s="26">
        <v>-32131.489224050747</v>
      </c>
      <c r="E52" s="26">
        <v>-6888.847320172099</v>
      </c>
      <c r="F52" s="26">
        <f t="shared" si="0"/>
        <v>-186438.28192563698</v>
      </c>
    </row>
    <row r="53" spans="1:6" ht="15.75" x14ac:dyDescent="0.25">
      <c r="A53" s="7" t="s">
        <v>93</v>
      </c>
      <c r="B53" s="12" t="s">
        <v>94</v>
      </c>
      <c r="C53" s="26">
        <v>-175171.65058773756</v>
      </c>
      <c r="D53" s="26">
        <v>-58637.127134431124</v>
      </c>
      <c r="E53" s="26">
        <v>-18051.701739416734</v>
      </c>
      <c r="F53" s="26">
        <f t="shared" si="0"/>
        <v>-251860.4794615854</v>
      </c>
    </row>
    <row r="54" spans="1:6" ht="15.75" x14ac:dyDescent="0.25">
      <c r="A54" s="7" t="s">
        <v>95</v>
      </c>
      <c r="B54" s="12" t="s">
        <v>96</v>
      </c>
      <c r="C54" s="24">
        <v>645573.89046687633</v>
      </c>
      <c r="D54" s="24">
        <v>227978.01926255552</v>
      </c>
      <c r="E54" s="24">
        <v>91126.062798974104</v>
      </c>
      <c r="F54" s="24">
        <f t="shared" si="0"/>
        <v>964677.97252840595</v>
      </c>
    </row>
    <row r="55" spans="1:6" ht="15.75" x14ac:dyDescent="0.25">
      <c r="A55" s="7" t="s">
        <v>97</v>
      </c>
      <c r="B55" s="12" t="s">
        <v>98</v>
      </c>
      <c r="C55" s="26">
        <v>-642068.80078603514</v>
      </c>
      <c r="D55" s="26">
        <v>-105151.4501598615</v>
      </c>
      <c r="E55" s="26">
        <v>-32997.121137908078</v>
      </c>
      <c r="F55" s="26">
        <f t="shared" si="0"/>
        <v>-780217.37208380469</v>
      </c>
    </row>
    <row r="56" spans="1:6" ht="15.75" x14ac:dyDescent="0.25">
      <c r="A56" s="7" t="s">
        <v>99</v>
      </c>
      <c r="B56" s="12" t="s">
        <v>100</v>
      </c>
      <c r="C56" s="26">
        <v>-366083.43219020031</v>
      </c>
      <c r="D56" s="26">
        <v>-123027.45168197906</v>
      </c>
      <c r="E56" s="26">
        <v>-42286.947784368458</v>
      </c>
      <c r="F56" s="26">
        <f t="shared" si="0"/>
        <v>-531397.83165654785</v>
      </c>
    </row>
    <row r="57" spans="1:6" ht="15.75" x14ac:dyDescent="0.25">
      <c r="A57" s="7" t="s">
        <v>101</v>
      </c>
      <c r="B57" s="12" t="s">
        <v>102</v>
      </c>
      <c r="C57" s="26">
        <v>-1265775.7878484502</v>
      </c>
      <c r="D57" s="26">
        <v>-156277.2868426285</v>
      </c>
      <c r="E57" s="26">
        <v>-36381.532361392892</v>
      </c>
      <c r="F57" s="26">
        <f t="shared" si="0"/>
        <v>-1458434.6070524715</v>
      </c>
    </row>
    <row r="58" spans="1:6" ht="15.75" x14ac:dyDescent="0.25">
      <c r="A58" s="7" t="s">
        <v>103</v>
      </c>
      <c r="B58" s="12" t="s">
        <v>104</v>
      </c>
      <c r="C58" s="26">
        <v>-303266.1540647503</v>
      </c>
      <c r="D58" s="26">
        <v>-45288.128934582695</v>
      </c>
      <c r="E58" s="26">
        <v>-8489.7642785146745</v>
      </c>
      <c r="F58" s="26">
        <f t="shared" si="0"/>
        <v>-357044.04727784765</v>
      </c>
    </row>
    <row r="59" spans="1:6" ht="15.75" x14ac:dyDescent="0.25">
      <c r="A59" s="7" t="s">
        <v>105</v>
      </c>
      <c r="B59" s="12" t="s">
        <v>106</v>
      </c>
      <c r="C59" s="26">
        <v>-289765.34371487284</v>
      </c>
      <c r="D59" s="26">
        <v>-108587.81980350707</v>
      </c>
      <c r="E59" s="26">
        <v>-37756.878930514184</v>
      </c>
      <c r="F59" s="26">
        <f t="shared" si="0"/>
        <v>-436110.04244889412</v>
      </c>
    </row>
    <row r="60" spans="1:6" ht="15.75" x14ac:dyDescent="0.25">
      <c r="A60" s="25" t="s">
        <v>107</v>
      </c>
      <c r="B60" s="80" t="s">
        <v>108</v>
      </c>
      <c r="C60" s="81">
        <v>-388291.76488240249</v>
      </c>
      <c r="D60" s="81">
        <v>-123041.80196016381</v>
      </c>
      <c r="E60" s="81">
        <v>-40387.000620631145</v>
      </c>
      <c r="F60" s="81">
        <f t="shared" si="0"/>
        <v>-551720.5674631974</v>
      </c>
    </row>
    <row r="61" spans="1:6" ht="15.75" x14ac:dyDescent="0.25">
      <c r="A61" s="7" t="s">
        <v>109</v>
      </c>
      <c r="B61" s="12" t="s">
        <v>110</v>
      </c>
      <c r="C61" s="26">
        <v>-283454.02240761742</v>
      </c>
      <c r="D61" s="26">
        <v>-136010.33907958918</v>
      </c>
      <c r="E61" s="26">
        <v>-45641.466517802495</v>
      </c>
      <c r="F61" s="26">
        <f t="shared" si="0"/>
        <v>-465105.8280050091</v>
      </c>
    </row>
    <row r="62" spans="1:6" ht="15.75" x14ac:dyDescent="0.25">
      <c r="A62" s="7" t="s">
        <v>111</v>
      </c>
      <c r="B62" s="12" t="s">
        <v>112</v>
      </c>
      <c r="C62" s="26">
        <v>-565437.08014812041</v>
      </c>
      <c r="D62" s="26">
        <v>-138367.71609112309</v>
      </c>
      <c r="E62" s="26">
        <v>-46457.225519406289</v>
      </c>
      <c r="F62" s="26">
        <f t="shared" si="0"/>
        <v>-750262.02175864973</v>
      </c>
    </row>
    <row r="63" spans="1:6" ht="15.75" x14ac:dyDescent="0.25">
      <c r="A63" s="7" t="s">
        <v>113</v>
      </c>
      <c r="B63" s="12" t="s">
        <v>114</v>
      </c>
      <c r="C63" s="26">
        <v>-560535.02244862821</v>
      </c>
      <c r="D63" s="26">
        <v>-205904.5300738978</v>
      </c>
      <c r="E63" s="26">
        <v>-73673.090360923481</v>
      </c>
      <c r="F63" s="26">
        <f t="shared" si="0"/>
        <v>-840112.64288344944</v>
      </c>
    </row>
    <row r="64" spans="1:6" ht="15.75" x14ac:dyDescent="0.25">
      <c r="A64" s="25" t="s">
        <v>115</v>
      </c>
      <c r="B64" s="80" t="s">
        <v>116</v>
      </c>
      <c r="C64" s="81">
        <v>-267865.75752673857</v>
      </c>
      <c r="D64" s="81">
        <v>-93870.329276306991</v>
      </c>
      <c r="E64" s="81">
        <v>-30965.281837339156</v>
      </c>
      <c r="F64" s="81">
        <f t="shared" si="0"/>
        <v>-392701.36864038475</v>
      </c>
    </row>
    <row r="65" spans="1:6" ht="15.75" x14ac:dyDescent="0.25">
      <c r="A65" s="7" t="s">
        <v>117</v>
      </c>
      <c r="B65" s="12" t="s">
        <v>118</v>
      </c>
      <c r="C65" s="26">
        <v>-159542.50047200825</v>
      </c>
      <c r="D65" s="24">
        <v>59142.687947966391</v>
      </c>
      <c r="E65" s="24">
        <v>29563.168924588288</v>
      </c>
      <c r="F65" s="26">
        <f t="shared" si="0"/>
        <v>-70836.643599453571</v>
      </c>
    </row>
    <row r="66" spans="1:6" ht="15.75" x14ac:dyDescent="0.25">
      <c r="A66" s="7" t="s">
        <v>119</v>
      </c>
      <c r="B66" s="12" t="s">
        <v>120</v>
      </c>
      <c r="C66" s="26">
        <v>-337254.09414410219</v>
      </c>
      <c r="D66" s="26">
        <v>-37023.801764675736</v>
      </c>
      <c r="E66" s="26">
        <v>-5386.2868462074548</v>
      </c>
      <c r="F66" s="26">
        <f t="shared" si="0"/>
        <v>-379664.18275498541</v>
      </c>
    </row>
    <row r="67" spans="1:6" ht="16.5" thickBot="1" x14ac:dyDescent="0.3">
      <c r="A67" s="14" t="s">
        <v>121</v>
      </c>
      <c r="B67" s="15" t="s">
        <v>122</v>
      </c>
      <c r="C67" s="83">
        <v>-244912.62984716892</v>
      </c>
      <c r="D67" s="83">
        <v>-99642.474201115168</v>
      </c>
      <c r="E67" s="83">
        <v>-33754.429263662598</v>
      </c>
      <c r="F67" s="83">
        <f t="shared" si="0"/>
        <v>-378309.53331194673</v>
      </c>
    </row>
    <row r="68" spans="1:6" ht="16.5" thickBot="1" x14ac:dyDescent="0.3">
      <c r="A68" s="8"/>
      <c r="B68" s="8"/>
      <c r="C68" s="5"/>
      <c r="D68" s="5"/>
      <c r="E68" s="5"/>
      <c r="F68" s="5"/>
    </row>
    <row r="69" spans="1:6" ht="16.5" thickBot="1" x14ac:dyDescent="0.3">
      <c r="A69" s="17"/>
      <c r="B69" s="18" t="s">
        <v>123</v>
      </c>
      <c r="C69" s="27">
        <f t="shared" ref="C69:F69" si="1">SUM(C8:C68)</f>
        <v>-7942642.8365278086</v>
      </c>
      <c r="D69" s="28">
        <f t="shared" si="1"/>
        <v>-1457002.0018321571</v>
      </c>
      <c r="E69" s="28">
        <f t="shared" si="1"/>
        <v>-195481.71562925074</v>
      </c>
      <c r="F69" s="28">
        <f t="shared" si="1"/>
        <v>-9595126.5539892185</v>
      </c>
    </row>
  </sheetData>
  <mergeCells count="9"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workbookViewId="0">
      <selection activeCell="C60" sqref="C60"/>
    </sheetView>
  </sheetViews>
  <sheetFormatPr baseColWidth="10" defaultRowHeight="15" x14ac:dyDescent="0.25"/>
  <cols>
    <col min="1" max="1" width="5.28515625" bestFit="1" customWidth="1"/>
    <col min="2" max="2" width="36.28515625" bestFit="1" customWidth="1"/>
    <col min="3" max="3" width="19.140625" customWidth="1"/>
    <col min="4" max="4" width="19.140625" bestFit="1" customWidth="1"/>
    <col min="5" max="5" width="19.85546875" bestFit="1" customWidth="1"/>
    <col min="6" max="6" width="18.85546875" customWidth="1"/>
  </cols>
  <sheetData>
    <row r="1" spans="1:6" ht="17.25" customHeight="1" x14ac:dyDescent="0.25">
      <c r="A1" s="1"/>
      <c r="B1" s="2"/>
      <c r="C1" s="2"/>
      <c r="D1" s="2"/>
      <c r="E1" s="2"/>
      <c r="F1" s="3"/>
    </row>
    <row r="2" spans="1:6" ht="15.75" x14ac:dyDescent="0.25">
      <c r="A2" s="93" t="s">
        <v>0</v>
      </c>
      <c r="B2" s="94"/>
      <c r="C2" s="94"/>
      <c r="D2" s="94"/>
      <c r="E2" s="94"/>
      <c r="F2" s="95"/>
    </row>
    <row r="3" spans="1:6" ht="15.75" x14ac:dyDescent="0.25">
      <c r="A3" s="93" t="s">
        <v>134</v>
      </c>
      <c r="B3" s="94"/>
      <c r="C3" s="94"/>
      <c r="D3" s="94"/>
      <c r="E3" s="94"/>
      <c r="F3" s="95"/>
    </row>
    <row r="4" spans="1:6" ht="16.5" thickBot="1" x14ac:dyDescent="0.3">
      <c r="A4" s="96" t="s">
        <v>0</v>
      </c>
      <c r="B4" s="97"/>
      <c r="C4" s="97"/>
      <c r="D4" s="97"/>
      <c r="E4" s="97"/>
      <c r="F4" s="98"/>
    </row>
    <row r="5" spans="1:6" ht="27" customHeight="1" x14ac:dyDescent="0.25">
      <c r="A5" s="99" t="s">
        <v>1</v>
      </c>
      <c r="B5" s="99" t="s">
        <v>2</v>
      </c>
      <c r="C5" s="99" t="s">
        <v>135</v>
      </c>
      <c r="D5" s="99" t="s">
        <v>136</v>
      </c>
      <c r="E5" s="99" t="s">
        <v>137</v>
      </c>
      <c r="F5" s="99" t="s">
        <v>138</v>
      </c>
    </row>
    <row r="6" spans="1:6" ht="26.25" customHeight="1" thickBot="1" x14ac:dyDescent="0.3">
      <c r="A6" s="100"/>
      <c r="B6" s="100"/>
      <c r="C6" s="100"/>
      <c r="D6" s="100"/>
      <c r="E6" s="100"/>
      <c r="F6" s="100"/>
    </row>
    <row r="7" spans="1:6" ht="16.5" thickBot="1" x14ac:dyDescent="0.3">
      <c r="A7" s="7"/>
      <c r="B7" s="8"/>
      <c r="C7" s="5"/>
      <c r="D7" s="5"/>
      <c r="E7" s="5"/>
      <c r="F7" s="6"/>
    </row>
    <row r="8" spans="1:6" ht="15.75" x14ac:dyDescent="0.25">
      <c r="A8" s="9" t="s">
        <v>3</v>
      </c>
      <c r="B8" s="10" t="s">
        <v>4</v>
      </c>
      <c r="C8" s="84">
        <v>176313.07453909377</v>
      </c>
      <c r="D8" s="79">
        <v>-60887.190589759673</v>
      </c>
      <c r="E8" s="79">
        <v>-18567.507233881188</v>
      </c>
      <c r="F8" s="84">
        <f>SUM(C8:E8)</f>
        <v>96858.376715452905</v>
      </c>
    </row>
    <row r="9" spans="1:6" ht="15.75" x14ac:dyDescent="0.25">
      <c r="A9" s="7" t="s">
        <v>5</v>
      </c>
      <c r="B9" s="12" t="s">
        <v>6</v>
      </c>
      <c r="C9" s="24">
        <v>529653.22244349588</v>
      </c>
      <c r="D9" s="24">
        <v>111527.93674023991</v>
      </c>
      <c r="E9" s="24">
        <v>47966.61724658715</v>
      </c>
      <c r="F9" s="24">
        <f t="shared" ref="F9:F67" si="0">SUM(C9:E9)</f>
        <v>689147.77643032291</v>
      </c>
    </row>
    <row r="10" spans="1:6" ht="15.75" x14ac:dyDescent="0.25">
      <c r="A10" s="7" t="s">
        <v>7</v>
      </c>
      <c r="B10" s="12" t="s">
        <v>8</v>
      </c>
      <c r="C10" s="24">
        <v>196725.09999793768</v>
      </c>
      <c r="D10" s="26">
        <v>-47209.441078249336</v>
      </c>
      <c r="E10" s="26">
        <v>-12535.072720294454</v>
      </c>
      <c r="F10" s="24">
        <f t="shared" si="0"/>
        <v>136980.5861993939</v>
      </c>
    </row>
    <row r="11" spans="1:6" ht="15.75" x14ac:dyDescent="0.25">
      <c r="A11" s="7" t="s">
        <v>9</v>
      </c>
      <c r="B11" s="12" t="s">
        <v>10</v>
      </c>
      <c r="C11" s="24">
        <v>280055.1146011129</v>
      </c>
      <c r="D11" s="26">
        <v>-22594.971198470681</v>
      </c>
      <c r="E11" s="26">
        <v>-2085.617091857639</v>
      </c>
      <c r="F11" s="24">
        <f t="shared" si="0"/>
        <v>255374.52631078457</v>
      </c>
    </row>
    <row r="12" spans="1:6" ht="15.75" x14ac:dyDescent="0.25">
      <c r="A12" s="7" t="s">
        <v>11</v>
      </c>
      <c r="B12" s="12" t="s">
        <v>12</v>
      </c>
      <c r="C12" s="24">
        <v>1018061.8544920459</v>
      </c>
      <c r="D12" s="24">
        <v>109094.67878557625</v>
      </c>
      <c r="E12" s="24">
        <v>66335.182020097272</v>
      </c>
      <c r="F12" s="24">
        <f t="shared" si="0"/>
        <v>1193491.7152977195</v>
      </c>
    </row>
    <row r="13" spans="1:6" ht="15.75" x14ac:dyDescent="0.25">
      <c r="A13" s="7" t="s">
        <v>13</v>
      </c>
      <c r="B13" s="12" t="s">
        <v>14</v>
      </c>
      <c r="C13" s="24">
        <v>154478.30865092948</v>
      </c>
      <c r="D13" s="26">
        <v>-136484.99978507083</v>
      </c>
      <c r="E13" s="26">
        <v>-45240.00884643403</v>
      </c>
      <c r="F13" s="26">
        <f t="shared" si="0"/>
        <v>-27246.69998057538</v>
      </c>
    </row>
    <row r="14" spans="1:6" ht="15.75" x14ac:dyDescent="0.25">
      <c r="A14" s="7" t="s">
        <v>15</v>
      </c>
      <c r="B14" s="12" t="s">
        <v>16</v>
      </c>
      <c r="C14" s="24">
        <v>147648.69357318198</v>
      </c>
      <c r="D14" s="26">
        <v>-83106.530363793776</v>
      </c>
      <c r="E14" s="26">
        <v>-26660.894559305249</v>
      </c>
      <c r="F14" s="24">
        <f t="shared" si="0"/>
        <v>37881.268650082959</v>
      </c>
    </row>
    <row r="15" spans="1:6" ht="15.75" x14ac:dyDescent="0.25">
      <c r="A15" s="7" t="s">
        <v>17</v>
      </c>
      <c r="B15" s="12" t="s">
        <v>18</v>
      </c>
      <c r="C15" s="24">
        <v>405479.51238405891</v>
      </c>
      <c r="D15" s="24">
        <v>58477.048619762296</v>
      </c>
      <c r="E15" s="24">
        <v>34624.686466379906</v>
      </c>
      <c r="F15" s="24">
        <f t="shared" si="0"/>
        <v>498581.24747020111</v>
      </c>
    </row>
    <row r="16" spans="1:6" ht="15.75" x14ac:dyDescent="0.25">
      <c r="A16" s="7" t="s">
        <v>19</v>
      </c>
      <c r="B16" s="12" t="s">
        <v>20</v>
      </c>
      <c r="C16" s="24">
        <v>541382.74264902994</v>
      </c>
      <c r="D16" s="24">
        <v>156449.78747433703</v>
      </c>
      <c r="E16" s="24">
        <v>75109.035576240451</v>
      </c>
      <c r="F16" s="24">
        <f t="shared" si="0"/>
        <v>772941.56569960737</v>
      </c>
    </row>
    <row r="17" spans="1:6" ht="15.75" x14ac:dyDescent="0.25">
      <c r="A17" s="7" t="s">
        <v>21</v>
      </c>
      <c r="B17" s="12" t="s">
        <v>22</v>
      </c>
      <c r="C17" s="24">
        <v>322734.80369792879</v>
      </c>
      <c r="D17" s="24">
        <v>72318.27290150756</v>
      </c>
      <c r="E17" s="24">
        <v>36257.552560306358</v>
      </c>
      <c r="F17" s="24">
        <f t="shared" si="0"/>
        <v>431310.62915974273</v>
      </c>
    </row>
    <row r="18" spans="1:6" ht="15.75" x14ac:dyDescent="0.25">
      <c r="A18" s="7" t="s">
        <v>23</v>
      </c>
      <c r="B18" s="12" t="s">
        <v>24</v>
      </c>
      <c r="C18" s="24">
        <v>169030.49946321826</v>
      </c>
      <c r="D18" s="26">
        <v>-84012.510049466684</v>
      </c>
      <c r="E18" s="26">
        <v>-24944.292528754668</v>
      </c>
      <c r="F18" s="24">
        <f t="shared" si="0"/>
        <v>60073.696884996913</v>
      </c>
    </row>
    <row r="19" spans="1:6" ht="15.75" x14ac:dyDescent="0.25">
      <c r="A19" s="7" t="s">
        <v>25</v>
      </c>
      <c r="B19" s="12" t="s">
        <v>26</v>
      </c>
      <c r="C19" s="24">
        <v>287566.73554364871</v>
      </c>
      <c r="D19" s="26">
        <v>-31002.647793348675</v>
      </c>
      <c r="E19" s="26">
        <v>-7000.9653073653317</v>
      </c>
      <c r="F19" s="24">
        <f t="shared" si="0"/>
        <v>249563.12244293472</v>
      </c>
    </row>
    <row r="20" spans="1:6" ht="15.75" x14ac:dyDescent="0.25">
      <c r="A20" s="7" t="s">
        <v>27</v>
      </c>
      <c r="B20" s="12" t="s">
        <v>28</v>
      </c>
      <c r="C20" s="24">
        <v>238500.71719719097</v>
      </c>
      <c r="D20" s="26">
        <v>-28132.817128851486</v>
      </c>
      <c r="E20" s="26">
        <v>-4179.2843097701407</v>
      </c>
      <c r="F20" s="24">
        <f t="shared" si="0"/>
        <v>206188.61575856933</v>
      </c>
    </row>
    <row r="21" spans="1:6" ht="15.75" x14ac:dyDescent="0.25">
      <c r="A21" s="7" t="s">
        <v>29</v>
      </c>
      <c r="B21" s="12" t="s">
        <v>30</v>
      </c>
      <c r="C21" s="24">
        <v>136650.52363738092</v>
      </c>
      <c r="D21" s="26">
        <v>-82235.235497301794</v>
      </c>
      <c r="E21" s="26">
        <v>-26752.181605932878</v>
      </c>
      <c r="F21" s="24">
        <f t="shared" si="0"/>
        <v>27663.106534146245</v>
      </c>
    </row>
    <row r="22" spans="1:6" ht="15.75" x14ac:dyDescent="0.25">
      <c r="A22" s="7" t="s">
        <v>31</v>
      </c>
      <c r="B22" s="12" t="s">
        <v>32</v>
      </c>
      <c r="C22" s="24">
        <v>324059.85989896581</v>
      </c>
      <c r="D22" s="24">
        <v>23911.157869601855</v>
      </c>
      <c r="E22" s="24">
        <v>13328.538321630782</v>
      </c>
      <c r="F22" s="24">
        <f t="shared" si="0"/>
        <v>361299.55609019846</v>
      </c>
    </row>
    <row r="23" spans="1:6" ht="15.75" x14ac:dyDescent="0.25">
      <c r="A23" s="29" t="s">
        <v>33</v>
      </c>
      <c r="B23" s="80" t="s">
        <v>34</v>
      </c>
      <c r="C23" s="82">
        <v>750906.97377459332</v>
      </c>
      <c r="D23" s="82">
        <v>319099.01245792024</v>
      </c>
      <c r="E23" s="82">
        <v>139540.31288571516</v>
      </c>
      <c r="F23" s="82">
        <f t="shared" si="0"/>
        <v>1209546.2991182287</v>
      </c>
    </row>
    <row r="24" spans="1:6" ht="15.75" x14ac:dyDescent="0.25">
      <c r="A24" s="7" t="s">
        <v>35</v>
      </c>
      <c r="B24" s="12" t="s">
        <v>36</v>
      </c>
      <c r="C24" s="24">
        <v>211917.56804397982</v>
      </c>
      <c r="D24" s="26">
        <v>-63788.62442463683</v>
      </c>
      <c r="E24" s="26">
        <v>-17494.09105471053</v>
      </c>
      <c r="F24" s="24">
        <f t="shared" si="0"/>
        <v>130634.85256463246</v>
      </c>
    </row>
    <row r="25" spans="1:6" ht="15.75" x14ac:dyDescent="0.25">
      <c r="A25" s="7" t="s">
        <v>37</v>
      </c>
      <c r="B25" s="12" t="s">
        <v>38</v>
      </c>
      <c r="C25" s="24">
        <v>268352.23223389313</v>
      </c>
      <c r="D25" s="24">
        <v>7435.0779049716657</v>
      </c>
      <c r="E25" s="24">
        <v>12913.9221413013</v>
      </c>
      <c r="F25" s="24">
        <f t="shared" si="0"/>
        <v>288701.23228016612</v>
      </c>
    </row>
    <row r="26" spans="1:6" ht="15.75" x14ac:dyDescent="0.25">
      <c r="A26" s="7" t="s">
        <v>39</v>
      </c>
      <c r="B26" s="12" t="s">
        <v>40</v>
      </c>
      <c r="C26" s="24">
        <v>143108.8978066342</v>
      </c>
      <c r="D26" s="26">
        <v>-121919.72463477188</v>
      </c>
      <c r="E26" s="26">
        <v>-40124.971303732047</v>
      </c>
      <c r="F26" s="26">
        <f t="shared" si="0"/>
        <v>-18935.798131869728</v>
      </c>
    </row>
    <row r="27" spans="1:6" ht="15.75" x14ac:dyDescent="0.25">
      <c r="A27" s="7" t="s">
        <v>41</v>
      </c>
      <c r="B27" s="12" t="s">
        <v>42</v>
      </c>
      <c r="C27" s="24">
        <v>243377.23583657015</v>
      </c>
      <c r="D27" s="26">
        <v>-13107.451058854233</v>
      </c>
      <c r="E27" s="24">
        <v>1482.6863902456535</v>
      </c>
      <c r="F27" s="24">
        <f t="shared" si="0"/>
        <v>231752.47116796157</v>
      </c>
    </row>
    <row r="28" spans="1:6" ht="15.75" x14ac:dyDescent="0.25">
      <c r="A28" s="29" t="s">
        <v>43</v>
      </c>
      <c r="B28" s="80" t="s">
        <v>44</v>
      </c>
      <c r="C28" s="82">
        <v>208054.65455294214</v>
      </c>
      <c r="D28" s="81">
        <v>-73421.472143668419</v>
      </c>
      <c r="E28" s="81">
        <v>-23169.058976647713</v>
      </c>
      <c r="F28" s="82">
        <f t="shared" si="0"/>
        <v>111464.12343262602</v>
      </c>
    </row>
    <row r="29" spans="1:6" ht="15.75" x14ac:dyDescent="0.25">
      <c r="A29" s="7" t="s">
        <v>45</v>
      </c>
      <c r="B29" s="12" t="s">
        <v>46</v>
      </c>
      <c r="C29" s="24">
        <v>224640.04153816961</v>
      </c>
      <c r="D29" s="26">
        <v>-31634.790946852387</v>
      </c>
      <c r="E29" s="26">
        <v>-6825.7634849392343</v>
      </c>
      <c r="F29" s="24">
        <f t="shared" si="0"/>
        <v>186179.48710637799</v>
      </c>
    </row>
    <row r="30" spans="1:6" ht="15.75" x14ac:dyDescent="0.25">
      <c r="A30" s="7" t="s">
        <v>47</v>
      </c>
      <c r="B30" s="12" t="s">
        <v>48</v>
      </c>
      <c r="C30" s="24">
        <v>84283.089026150759</v>
      </c>
      <c r="D30" s="26">
        <v>-126411.51106120199</v>
      </c>
      <c r="E30" s="26">
        <v>-42806.496515782121</v>
      </c>
      <c r="F30" s="26">
        <f t="shared" si="0"/>
        <v>-84934.918550833361</v>
      </c>
    </row>
    <row r="31" spans="1:6" ht="15.75" x14ac:dyDescent="0.25">
      <c r="A31" s="7" t="s">
        <v>49</v>
      </c>
      <c r="B31" s="12" t="s">
        <v>50</v>
      </c>
      <c r="C31" s="24">
        <v>278394.91837031767</v>
      </c>
      <c r="D31" s="26">
        <v>-26367.249043446849</v>
      </c>
      <c r="E31" s="26">
        <v>-2865.6543763592199</v>
      </c>
      <c r="F31" s="24">
        <f t="shared" si="0"/>
        <v>249162.0149505116</v>
      </c>
    </row>
    <row r="32" spans="1:6" ht="15.75" x14ac:dyDescent="0.25">
      <c r="A32" s="7" t="s">
        <v>51</v>
      </c>
      <c r="B32" s="12" t="s">
        <v>52</v>
      </c>
      <c r="C32" s="24">
        <v>513165.62251561321</v>
      </c>
      <c r="D32" s="24">
        <v>124382.16493226559</v>
      </c>
      <c r="E32" s="24">
        <v>53872.548078156018</v>
      </c>
      <c r="F32" s="24">
        <f t="shared" si="0"/>
        <v>691420.33552603493</v>
      </c>
    </row>
    <row r="33" spans="1:6" ht="15.75" x14ac:dyDescent="0.25">
      <c r="A33" s="7" t="s">
        <v>53</v>
      </c>
      <c r="B33" s="12" t="s">
        <v>54</v>
      </c>
      <c r="C33" s="24">
        <v>314275.82443953119</v>
      </c>
      <c r="D33" s="24">
        <v>15613.239674935059</v>
      </c>
      <c r="E33" s="24">
        <v>14032.913515679393</v>
      </c>
      <c r="F33" s="24">
        <f t="shared" si="0"/>
        <v>343921.97763014561</v>
      </c>
    </row>
    <row r="34" spans="1:6" ht="15.75" x14ac:dyDescent="0.25">
      <c r="A34" s="7" t="s">
        <v>55</v>
      </c>
      <c r="B34" s="12" t="s">
        <v>56</v>
      </c>
      <c r="C34" s="24">
        <v>286416.73566896282</v>
      </c>
      <c r="D34" s="26">
        <v>-6899.4190488825552</v>
      </c>
      <c r="E34" s="24">
        <v>6545.0242161538335</v>
      </c>
      <c r="F34" s="24">
        <f t="shared" si="0"/>
        <v>286062.3408362341</v>
      </c>
    </row>
    <row r="35" spans="1:6" ht="15.75" x14ac:dyDescent="0.25">
      <c r="A35" s="29" t="s">
        <v>57</v>
      </c>
      <c r="B35" s="80" t="s">
        <v>58</v>
      </c>
      <c r="C35" s="82">
        <v>166773.65525931213</v>
      </c>
      <c r="D35" s="81">
        <v>-77658.956149408652</v>
      </c>
      <c r="E35" s="81">
        <v>-23878.543040767676</v>
      </c>
      <c r="F35" s="82">
        <f t="shared" si="0"/>
        <v>65236.156069135803</v>
      </c>
    </row>
    <row r="36" spans="1:6" ht="15.75" x14ac:dyDescent="0.25">
      <c r="A36" s="29" t="s">
        <v>59</v>
      </c>
      <c r="B36" s="80" t="s">
        <v>60</v>
      </c>
      <c r="C36" s="82">
        <v>177446.16531090485</v>
      </c>
      <c r="D36" s="81">
        <v>-79963.027164631232</v>
      </c>
      <c r="E36" s="81">
        <v>-25325.294700622537</v>
      </c>
      <c r="F36" s="82">
        <f t="shared" si="0"/>
        <v>72157.843445651088</v>
      </c>
    </row>
    <row r="37" spans="1:6" ht="15.75" x14ac:dyDescent="0.25">
      <c r="A37" s="7" t="s">
        <v>61</v>
      </c>
      <c r="B37" s="12" t="s">
        <v>62</v>
      </c>
      <c r="C37" s="24">
        <v>166391.82781285141</v>
      </c>
      <c r="D37" s="26">
        <v>-87450.310840688966</v>
      </c>
      <c r="E37" s="26">
        <v>-27048.566278019949</v>
      </c>
      <c r="F37" s="24">
        <f t="shared" si="0"/>
        <v>51892.950694142492</v>
      </c>
    </row>
    <row r="38" spans="1:6" ht="15.75" x14ac:dyDescent="0.25">
      <c r="A38" s="7" t="s">
        <v>63</v>
      </c>
      <c r="B38" s="12" t="s">
        <v>64</v>
      </c>
      <c r="C38" s="24">
        <v>90728.382667766884</v>
      </c>
      <c r="D38" s="26">
        <v>-150929.51416657303</v>
      </c>
      <c r="E38" s="26">
        <v>-51523.66781663616</v>
      </c>
      <c r="F38" s="26">
        <f t="shared" si="0"/>
        <v>-111724.7993154423</v>
      </c>
    </row>
    <row r="39" spans="1:6" ht="15.75" x14ac:dyDescent="0.25">
      <c r="A39" s="29" t="s">
        <v>65</v>
      </c>
      <c r="B39" s="80" t="s">
        <v>66</v>
      </c>
      <c r="C39" s="82">
        <v>115990.40352726355</v>
      </c>
      <c r="D39" s="81">
        <v>-117205.50089525495</v>
      </c>
      <c r="E39" s="81">
        <v>-38999.328497813796</v>
      </c>
      <c r="F39" s="81">
        <f t="shared" si="0"/>
        <v>-40214.425865805199</v>
      </c>
    </row>
    <row r="40" spans="1:6" ht="15.75" x14ac:dyDescent="0.25">
      <c r="A40" s="7" t="s">
        <v>67</v>
      </c>
      <c r="B40" s="12" t="s">
        <v>68</v>
      </c>
      <c r="C40" s="24">
        <v>154732.84670603275</v>
      </c>
      <c r="D40" s="26">
        <v>-76141.410120626329</v>
      </c>
      <c r="E40" s="26">
        <v>-23866.235587853902</v>
      </c>
      <c r="F40" s="24">
        <f t="shared" si="0"/>
        <v>54725.200997552522</v>
      </c>
    </row>
    <row r="41" spans="1:6" ht="15.75" x14ac:dyDescent="0.25">
      <c r="A41" s="7" t="s">
        <v>69</v>
      </c>
      <c r="B41" s="12" t="s">
        <v>70</v>
      </c>
      <c r="C41" s="24">
        <v>154346.49038256658</v>
      </c>
      <c r="D41" s="26">
        <v>-70231.530800372013</v>
      </c>
      <c r="E41" s="26">
        <v>-22152.116263977347</v>
      </c>
      <c r="F41" s="24">
        <f t="shared" si="0"/>
        <v>61962.843318217223</v>
      </c>
    </row>
    <row r="42" spans="1:6" ht="15.75" x14ac:dyDescent="0.25">
      <c r="A42" s="7" t="s">
        <v>71</v>
      </c>
      <c r="B42" s="12" t="s">
        <v>72</v>
      </c>
      <c r="C42" s="24">
        <v>186682.38778125588</v>
      </c>
      <c r="D42" s="26">
        <v>-65510.389008458646</v>
      </c>
      <c r="E42" s="26">
        <v>-20598.568962591722</v>
      </c>
      <c r="F42" s="24">
        <f t="shared" si="0"/>
        <v>100573.4298102055</v>
      </c>
    </row>
    <row r="43" spans="1:6" ht="15.75" x14ac:dyDescent="0.25">
      <c r="A43" s="7" t="s">
        <v>73</v>
      </c>
      <c r="B43" s="12" t="s">
        <v>74</v>
      </c>
      <c r="C43" s="24">
        <v>435877.07047520392</v>
      </c>
      <c r="D43" s="24">
        <v>242260.6075347173</v>
      </c>
      <c r="E43" s="24">
        <v>105313.02430798271</v>
      </c>
      <c r="F43" s="24">
        <f t="shared" si="0"/>
        <v>783450.70231790398</v>
      </c>
    </row>
    <row r="44" spans="1:6" ht="15.75" x14ac:dyDescent="0.25">
      <c r="A44" s="7" t="s">
        <v>75</v>
      </c>
      <c r="B44" s="12" t="s">
        <v>76</v>
      </c>
      <c r="C44" s="24">
        <v>299741.93093914166</v>
      </c>
      <c r="D44" s="24">
        <v>2319.8939421671676</v>
      </c>
      <c r="E44" s="24">
        <v>5289.186732979244</v>
      </c>
      <c r="F44" s="24">
        <f t="shared" si="0"/>
        <v>307351.01161428809</v>
      </c>
    </row>
    <row r="45" spans="1:6" ht="15.75" x14ac:dyDescent="0.25">
      <c r="A45" s="7" t="s">
        <v>77</v>
      </c>
      <c r="B45" s="12" t="s">
        <v>78</v>
      </c>
      <c r="C45" s="24">
        <v>340628.36919318838</v>
      </c>
      <c r="D45" s="24">
        <v>40894.072717444738</v>
      </c>
      <c r="E45" s="24">
        <v>18681.612873212362</v>
      </c>
      <c r="F45" s="24">
        <f t="shared" si="0"/>
        <v>400204.05478384549</v>
      </c>
    </row>
    <row r="46" spans="1:6" ht="15.75" x14ac:dyDescent="0.25">
      <c r="A46" s="7" t="s">
        <v>79</v>
      </c>
      <c r="B46" s="12" t="s">
        <v>80</v>
      </c>
      <c r="C46" s="24">
        <v>172557.02529584244</v>
      </c>
      <c r="D46" s="26">
        <v>-74439.117086693237</v>
      </c>
      <c r="E46" s="26">
        <v>-22830.564884853622</v>
      </c>
      <c r="F46" s="24">
        <f t="shared" si="0"/>
        <v>75287.34332429558</v>
      </c>
    </row>
    <row r="47" spans="1:6" ht="15.75" x14ac:dyDescent="0.25">
      <c r="A47" s="7" t="s">
        <v>81</v>
      </c>
      <c r="B47" s="12" t="s">
        <v>82</v>
      </c>
      <c r="C47" s="24">
        <v>269004.14444158133</v>
      </c>
      <c r="D47" s="26">
        <v>-1087.6518774889701</v>
      </c>
      <c r="E47" s="24">
        <v>3657.5342252827104</v>
      </c>
      <c r="F47" s="24">
        <f t="shared" si="0"/>
        <v>271574.02678937512</v>
      </c>
    </row>
    <row r="48" spans="1:6" ht="15.75" x14ac:dyDescent="0.25">
      <c r="A48" s="29" t="s">
        <v>83</v>
      </c>
      <c r="B48" s="80" t="s">
        <v>84</v>
      </c>
      <c r="C48" s="82">
        <v>272728.87543799914</v>
      </c>
      <c r="D48" s="82">
        <v>12962.231534144899</v>
      </c>
      <c r="E48" s="82">
        <v>11252.98533796423</v>
      </c>
      <c r="F48" s="82">
        <f t="shared" si="0"/>
        <v>296944.09231010824</v>
      </c>
    </row>
    <row r="49" spans="1:6" ht="15.75" x14ac:dyDescent="0.25">
      <c r="A49" s="29" t="s">
        <v>85</v>
      </c>
      <c r="B49" s="80" t="s">
        <v>86</v>
      </c>
      <c r="C49" s="82">
        <v>159136.71526925173</v>
      </c>
      <c r="D49" s="81">
        <v>-72756.570764376171</v>
      </c>
      <c r="E49" s="81">
        <v>-23078.838098492182</v>
      </c>
      <c r="F49" s="82">
        <f t="shared" si="0"/>
        <v>63301.306406383374</v>
      </c>
    </row>
    <row r="50" spans="1:6" ht="15.75" x14ac:dyDescent="0.25">
      <c r="A50" s="7" t="s">
        <v>87</v>
      </c>
      <c r="B50" s="12" t="s">
        <v>88</v>
      </c>
      <c r="C50" s="24">
        <v>225590.02596278861</v>
      </c>
      <c r="D50" s="26">
        <v>-37847.951032360201</v>
      </c>
      <c r="E50" s="26">
        <v>-8621.0721316755953</v>
      </c>
      <c r="F50" s="24">
        <f t="shared" si="0"/>
        <v>179121.0027987528</v>
      </c>
    </row>
    <row r="51" spans="1:6" ht="15.75" x14ac:dyDescent="0.25">
      <c r="A51" s="7" t="s">
        <v>89</v>
      </c>
      <c r="B51" s="12" t="s">
        <v>90</v>
      </c>
      <c r="C51" s="24">
        <v>240884.65055891033</v>
      </c>
      <c r="D51" s="26">
        <v>-4229.3429527172702</v>
      </c>
      <c r="E51" s="24">
        <v>5695.1770437728555</v>
      </c>
      <c r="F51" s="24">
        <f t="shared" si="0"/>
        <v>242350.48464996592</v>
      </c>
    </row>
    <row r="52" spans="1:6" ht="15.75" x14ac:dyDescent="0.25">
      <c r="A52" s="7" t="s">
        <v>91</v>
      </c>
      <c r="B52" s="12" t="s">
        <v>92</v>
      </c>
      <c r="C52" s="24">
        <v>221565.92895471957</v>
      </c>
      <c r="D52" s="26">
        <v>-17015.806037080067</v>
      </c>
      <c r="E52" s="24">
        <v>282.20267108891858</v>
      </c>
      <c r="F52" s="24">
        <f t="shared" si="0"/>
        <v>204832.32558872842</v>
      </c>
    </row>
    <row r="53" spans="1:6" ht="15.75" x14ac:dyDescent="0.25">
      <c r="A53" s="7" t="s">
        <v>93</v>
      </c>
      <c r="B53" s="12" t="s">
        <v>94</v>
      </c>
      <c r="C53" s="24">
        <v>193257.97706358973</v>
      </c>
      <c r="D53" s="26">
        <v>-48254.593525832897</v>
      </c>
      <c r="E53" s="26">
        <v>-12779.87616694672</v>
      </c>
      <c r="F53" s="24">
        <f t="shared" si="0"/>
        <v>132223.50737081011</v>
      </c>
    </row>
    <row r="54" spans="1:6" ht="15.75" x14ac:dyDescent="0.25">
      <c r="A54" s="7" t="s">
        <v>95</v>
      </c>
      <c r="B54" s="12" t="s">
        <v>96</v>
      </c>
      <c r="C54" s="24">
        <v>420460.67419787589</v>
      </c>
      <c r="D54" s="24">
        <v>85532.410287009028</v>
      </c>
      <c r="E54" s="24">
        <v>37172.110746587947</v>
      </c>
      <c r="F54" s="24">
        <f t="shared" si="0"/>
        <v>543165.19523147284</v>
      </c>
    </row>
    <row r="55" spans="1:6" ht="15.75" x14ac:dyDescent="0.25">
      <c r="A55" s="7" t="s">
        <v>97</v>
      </c>
      <c r="B55" s="12" t="s">
        <v>98</v>
      </c>
      <c r="C55" s="24">
        <v>317521.44288981333</v>
      </c>
      <c r="D55" s="24">
        <v>34208.16504752764</v>
      </c>
      <c r="E55" s="24">
        <v>21863.71443403294</v>
      </c>
      <c r="F55" s="24">
        <f t="shared" si="0"/>
        <v>373593.32237137388</v>
      </c>
    </row>
    <row r="56" spans="1:6" ht="15.75" x14ac:dyDescent="0.25">
      <c r="A56" s="7" t="s">
        <v>99</v>
      </c>
      <c r="B56" s="12" t="s">
        <v>100</v>
      </c>
      <c r="C56" s="24">
        <v>148195.8991897637</v>
      </c>
      <c r="D56" s="26">
        <v>-75476.276003947598</v>
      </c>
      <c r="E56" s="26">
        <v>-22569.392804329065</v>
      </c>
      <c r="F56" s="24">
        <f t="shared" si="0"/>
        <v>50150.230381487039</v>
      </c>
    </row>
    <row r="57" spans="1:6" ht="15.75" x14ac:dyDescent="0.25">
      <c r="A57" s="7" t="s">
        <v>101</v>
      </c>
      <c r="B57" s="12" t="s">
        <v>102</v>
      </c>
      <c r="C57" s="24">
        <v>1114114.5276247263</v>
      </c>
      <c r="D57" s="24">
        <v>137449.91159170633</v>
      </c>
      <c r="E57" s="24">
        <v>80891.134356633178</v>
      </c>
      <c r="F57" s="24">
        <f t="shared" si="0"/>
        <v>1332455.5735730659</v>
      </c>
    </row>
    <row r="58" spans="1:6" ht="15.75" x14ac:dyDescent="0.25">
      <c r="A58" s="7" t="s">
        <v>103</v>
      </c>
      <c r="B58" s="12" t="s">
        <v>104</v>
      </c>
      <c r="C58" s="24">
        <v>291457.80867874995</v>
      </c>
      <c r="D58" s="24">
        <v>17539.465720496373</v>
      </c>
      <c r="E58" s="24">
        <v>17579.644806114084</v>
      </c>
      <c r="F58" s="24">
        <f t="shared" si="0"/>
        <v>326576.91920536041</v>
      </c>
    </row>
    <row r="59" spans="1:6" ht="15.75" x14ac:dyDescent="0.25">
      <c r="A59" s="7" t="s">
        <v>105</v>
      </c>
      <c r="B59" s="12" t="s">
        <v>106</v>
      </c>
      <c r="C59" s="24">
        <v>148828.47501966264</v>
      </c>
      <c r="D59" s="26">
        <v>-83414.810837026365</v>
      </c>
      <c r="E59" s="26">
        <v>-26796.11733898658</v>
      </c>
      <c r="F59" s="24">
        <f t="shared" si="0"/>
        <v>38617.546843649696</v>
      </c>
    </row>
    <row r="60" spans="1:6" ht="15.75" x14ac:dyDescent="0.25">
      <c r="A60" s="29" t="s">
        <v>107</v>
      </c>
      <c r="B60" s="80" t="s">
        <v>108</v>
      </c>
      <c r="C60" s="82">
        <v>216906.86241402198</v>
      </c>
      <c r="D60" s="81">
        <v>-70686.338648112898</v>
      </c>
      <c r="E60" s="81">
        <v>-18396.287328655511</v>
      </c>
      <c r="F60" s="82">
        <f t="shared" si="0"/>
        <v>127824.23643725357</v>
      </c>
    </row>
    <row r="61" spans="1:6" ht="15.75" x14ac:dyDescent="0.25">
      <c r="A61" s="7" t="s">
        <v>109</v>
      </c>
      <c r="B61" s="12" t="s">
        <v>110</v>
      </c>
      <c r="C61" s="24">
        <v>165960.82320794836</v>
      </c>
      <c r="D61" s="26">
        <v>-121038.01150443323</v>
      </c>
      <c r="E61" s="26">
        <v>-37761.608550707126</v>
      </c>
      <c r="F61" s="24">
        <f t="shared" si="0"/>
        <v>7161.203152807997</v>
      </c>
    </row>
    <row r="62" spans="1:6" ht="15.75" x14ac:dyDescent="0.25">
      <c r="A62" s="7" t="s">
        <v>111</v>
      </c>
      <c r="B62" s="12" t="s">
        <v>112</v>
      </c>
      <c r="C62" s="24">
        <v>235125.38198839035</v>
      </c>
      <c r="D62" s="26">
        <v>-36902.45822367433</v>
      </c>
      <c r="E62" s="26">
        <v>-5908.9760055280058</v>
      </c>
      <c r="F62" s="24">
        <f t="shared" si="0"/>
        <v>192313.94775918801</v>
      </c>
    </row>
    <row r="63" spans="1:6" ht="15.75" x14ac:dyDescent="0.25">
      <c r="A63" s="7" t="s">
        <v>113</v>
      </c>
      <c r="B63" s="12" t="s">
        <v>114</v>
      </c>
      <c r="C63" s="24">
        <v>109855.8086538529</v>
      </c>
      <c r="D63" s="26">
        <v>-127931.53625236149</v>
      </c>
      <c r="E63" s="26">
        <v>-41981.198409045523</v>
      </c>
      <c r="F63" s="26">
        <f t="shared" si="0"/>
        <v>-60056.92600755411</v>
      </c>
    </row>
    <row r="64" spans="1:6" ht="15.75" x14ac:dyDescent="0.25">
      <c r="A64" s="29" t="s">
        <v>115</v>
      </c>
      <c r="B64" s="80" t="s">
        <v>116</v>
      </c>
      <c r="C64" s="82">
        <v>180108.4777732417</v>
      </c>
      <c r="D64" s="81">
        <v>-66342.065209384426</v>
      </c>
      <c r="E64" s="81">
        <v>-18909.581240933156</v>
      </c>
      <c r="F64" s="82">
        <f t="shared" si="0"/>
        <v>94856.831322924118</v>
      </c>
    </row>
    <row r="65" spans="1:6" ht="15.75" x14ac:dyDescent="0.25">
      <c r="A65" s="7" t="s">
        <v>117</v>
      </c>
      <c r="B65" s="12" t="s">
        <v>118</v>
      </c>
      <c r="C65" s="24">
        <v>371059.3470204547</v>
      </c>
      <c r="D65" s="24">
        <v>112852.50369590579</v>
      </c>
      <c r="E65" s="24">
        <v>51206.507368654449</v>
      </c>
      <c r="F65" s="24">
        <f t="shared" si="0"/>
        <v>535118.35808501497</v>
      </c>
    </row>
    <row r="66" spans="1:6" ht="15.75" x14ac:dyDescent="0.25">
      <c r="A66" s="7" t="s">
        <v>119</v>
      </c>
      <c r="B66" s="12" t="s">
        <v>120</v>
      </c>
      <c r="C66" s="24">
        <v>327614.89624197595</v>
      </c>
      <c r="D66" s="24">
        <v>40148.736672775238</v>
      </c>
      <c r="E66" s="24">
        <v>26040.026066474355</v>
      </c>
      <c r="F66" s="24">
        <f t="shared" si="0"/>
        <v>393803.65898122557</v>
      </c>
    </row>
    <row r="67" spans="1:6" ht="16.5" thickBot="1" x14ac:dyDescent="0.3">
      <c r="A67" s="14" t="s">
        <v>121</v>
      </c>
      <c r="B67" s="15" t="s">
        <v>122</v>
      </c>
      <c r="C67" s="85">
        <v>159655.01267516147</v>
      </c>
      <c r="D67" s="83">
        <v>-84127.781328580255</v>
      </c>
      <c r="E67" s="83">
        <v>-26342.925722912099</v>
      </c>
      <c r="F67" s="85">
        <f t="shared" si="0"/>
        <v>49184.305623669119</v>
      </c>
    </row>
    <row r="68" spans="1:6" ht="16.5" thickBot="1" x14ac:dyDescent="0.3">
      <c r="A68" s="8"/>
      <c r="B68" s="8"/>
      <c r="C68" s="5"/>
      <c r="D68" s="5"/>
      <c r="E68" s="5"/>
      <c r="F68" s="5"/>
    </row>
    <row r="69" spans="1:6" ht="16.5" thickBot="1" x14ac:dyDescent="0.3">
      <c r="A69" s="17"/>
      <c r="B69" s="18" t="s">
        <v>123</v>
      </c>
      <c r="C69" s="19">
        <f t="shared" ref="C69:F69" si="1">SUM(C8:C68)</f>
        <v>16706164.867192388</v>
      </c>
      <c r="D69" s="28">
        <f t="shared" si="1"/>
        <v>-961381.16017169948</v>
      </c>
      <c r="E69" s="20">
        <f t="shared" si="1"/>
        <v>86313.26064215861</v>
      </c>
      <c r="F69" s="20">
        <f t="shared" si="1"/>
        <v>15831096.967662847</v>
      </c>
    </row>
  </sheetData>
  <mergeCells count="9">
    <mergeCell ref="A2:F2"/>
    <mergeCell ref="A3:F3"/>
    <mergeCell ref="A4:F4"/>
    <mergeCell ref="A5:A6"/>
    <mergeCell ref="B5:B6"/>
    <mergeCell ref="C5:C6"/>
    <mergeCell ref="D5:D6"/>
    <mergeCell ref="E5:E6"/>
    <mergeCell ref="F5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topLeftCell="C1" zoomScaleNormal="100" workbookViewId="0">
      <selection activeCell="K22" sqref="K22"/>
    </sheetView>
  </sheetViews>
  <sheetFormatPr baseColWidth="10" defaultRowHeight="12.75" x14ac:dyDescent="0.2"/>
  <cols>
    <col min="1" max="1" width="11.42578125" style="30"/>
    <col min="2" max="2" width="9.42578125" style="30" customWidth="1"/>
    <col min="3" max="3" width="35.28515625" style="30" customWidth="1"/>
    <col min="4" max="4" width="23.28515625" style="30" customWidth="1"/>
    <col min="5" max="6" width="22.42578125" style="30" customWidth="1"/>
    <col min="7" max="7" width="16" style="31" customWidth="1"/>
    <col min="8" max="8" width="14.140625" style="32" customWidth="1"/>
    <col min="9" max="16384" width="11.42578125" style="30"/>
  </cols>
  <sheetData>
    <row r="1" spans="2:8" ht="13.5" thickBot="1" x14ac:dyDescent="0.25"/>
    <row r="2" spans="2:8" ht="15" x14ac:dyDescent="0.2">
      <c r="B2" s="33"/>
      <c r="C2" s="34"/>
      <c r="D2" s="34"/>
      <c r="E2" s="34"/>
      <c r="F2" s="34"/>
      <c r="G2" s="35"/>
    </row>
    <row r="3" spans="2:8" ht="15" hidden="1" x14ac:dyDescent="0.2">
      <c r="B3" s="36"/>
      <c r="C3" s="37"/>
      <c r="D3" s="37"/>
      <c r="E3" s="37"/>
      <c r="F3" s="37"/>
      <c r="G3" s="38"/>
    </row>
    <row r="4" spans="2:8" ht="18" hidden="1" x14ac:dyDescent="0.25">
      <c r="B4" s="101" t="s">
        <v>0</v>
      </c>
      <c r="C4" s="102"/>
      <c r="D4" s="102"/>
      <c r="E4" s="102"/>
      <c r="F4" s="102"/>
      <c r="G4" s="103"/>
      <c r="H4" s="39"/>
    </row>
    <row r="5" spans="2:8" ht="15.75" x14ac:dyDescent="0.25">
      <c r="B5" s="104" t="s">
        <v>0</v>
      </c>
      <c r="C5" s="105"/>
      <c r="D5" s="105"/>
      <c r="E5" s="105"/>
      <c r="F5" s="105"/>
      <c r="G5" s="106"/>
      <c r="H5" s="40"/>
    </row>
    <row r="6" spans="2:8" ht="15.75" x14ac:dyDescent="0.25">
      <c r="B6" s="104" t="s">
        <v>139</v>
      </c>
      <c r="C6" s="105"/>
      <c r="D6" s="105"/>
      <c r="E6" s="105"/>
      <c r="F6" s="105"/>
      <c r="G6" s="106"/>
      <c r="H6" s="41"/>
    </row>
    <row r="7" spans="2:8" ht="8.25" customHeight="1" thickBot="1" x14ac:dyDescent="0.25">
      <c r="B7" s="107" t="s">
        <v>0</v>
      </c>
      <c r="C7" s="108"/>
      <c r="D7" s="108"/>
      <c r="E7" s="108"/>
      <c r="F7" s="108"/>
      <c r="G7" s="109"/>
      <c r="H7" s="42"/>
    </row>
    <row r="8" spans="2:8" ht="20.25" customHeight="1" x14ac:dyDescent="0.2">
      <c r="B8" s="110" t="s">
        <v>1</v>
      </c>
      <c r="C8" s="110" t="s">
        <v>2</v>
      </c>
      <c r="D8" s="110" t="s">
        <v>140</v>
      </c>
      <c r="E8" s="110" t="s">
        <v>141</v>
      </c>
      <c r="F8" s="110" t="s">
        <v>142</v>
      </c>
      <c r="G8" s="112" t="s">
        <v>143</v>
      </c>
      <c r="H8" s="43"/>
    </row>
    <row r="9" spans="2:8" ht="25.5" customHeight="1" thickBot="1" x14ac:dyDescent="0.25">
      <c r="B9" s="111"/>
      <c r="C9" s="111"/>
      <c r="D9" s="111"/>
      <c r="E9" s="111" t="s">
        <v>144</v>
      </c>
      <c r="F9" s="111" t="s">
        <v>144</v>
      </c>
      <c r="G9" s="113"/>
      <c r="H9" s="43"/>
    </row>
    <row r="10" spans="2:8" ht="18" customHeight="1" thickBot="1" x14ac:dyDescent="0.25">
      <c r="B10" s="44"/>
      <c r="C10" s="45"/>
      <c r="D10" s="37"/>
      <c r="E10" s="37"/>
      <c r="F10" s="37"/>
      <c r="G10" s="38"/>
    </row>
    <row r="11" spans="2:8" ht="15" x14ac:dyDescent="0.2">
      <c r="B11" s="46" t="s">
        <v>3</v>
      </c>
      <c r="C11" s="47" t="s">
        <v>4</v>
      </c>
      <c r="D11" s="48">
        <f>[1]TOTALES!K11</f>
        <v>3624099.623244802</v>
      </c>
      <c r="E11" s="48">
        <f>SUM('[1]CALENDARIO MUNICIPIOS 20018'!N11:P11)</f>
        <v>3577631.4413648481</v>
      </c>
      <c r="F11" s="48">
        <f>D11-E11</f>
        <v>46468.181879953947</v>
      </c>
      <c r="G11" s="49">
        <f t="shared" ref="G11:G70" si="0">D11/E11-1</f>
        <v>1.2988532396793318E-2</v>
      </c>
      <c r="H11" s="50"/>
    </row>
    <row r="12" spans="2:8" s="54" customFormat="1" ht="15" x14ac:dyDescent="0.2">
      <c r="B12" s="44" t="s">
        <v>5</v>
      </c>
      <c r="C12" s="51" t="s">
        <v>6</v>
      </c>
      <c r="D12" s="52">
        <f>[1]TOTALES!K12</f>
        <v>6382758.446154058</v>
      </c>
      <c r="E12" s="52">
        <f>SUM('[1]CALENDARIO MUNICIPIOS 20018'!N12:P12)</f>
        <v>6243031.4721116247</v>
      </c>
      <c r="F12" s="52">
        <f t="shared" ref="F12:F70" si="1">D12-E12</f>
        <v>139726.97404243331</v>
      </c>
      <c r="G12" s="53">
        <f t="shared" si="0"/>
        <v>2.2381270167643796E-2</v>
      </c>
      <c r="H12" s="50"/>
    </row>
    <row r="13" spans="2:8" ht="15" x14ac:dyDescent="0.2">
      <c r="B13" s="44" t="s">
        <v>7</v>
      </c>
      <c r="C13" s="51" t="s">
        <v>8</v>
      </c>
      <c r="D13" s="52">
        <f>[1]TOTALES!K13</f>
        <v>4532474.6715097213</v>
      </c>
      <c r="E13" s="52">
        <f>SUM('[1]CALENDARIO MUNICIPIOS 20018'!N13:P13)</f>
        <v>4480645.9707224425</v>
      </c>
      <c r="F13" s="52">
        <f t="shared" si="1"/>
        <v>51828.700787278824</v>
      </c>
      <c r="G13" s="53">
        <f t="shared" si="0"/>
        <v>1.1567238546838832E-2</v>
      </c>
      <c r="H13" s="50"/>
    </row>
    <row r="14" spans="2:8" ht="15" x14ac:dyDescent="0.2">
      <c r="B14" s="44" t="s">
        <v>9</v>
      </c>
      <c r="C14" s="51" t="s">
        <v>10</v>
      </c>
      <c r="D14" s="52">
        <f>[1]TOTALES!K14</f>
        <v>5806797.1078389483</v>
      </c>
      <c r="E14" s="52">
        <f>SUM('[1]CALENDARIO MUNICIPIOS 20018'!N14:P14)</f>
        <v>5732988.8409394594</v>
      </c>
      <c r="F14" s="52">
        <f t="shared" si="1"/>
        <v>73808.266899488866</v>
      </c>
      <c r="G14" s="53">
        <f t="shared" si="0"/>
        <v>1.287430848851856E-2</v>
      </c>
      <c r="H14" s="50"/>
    </row>
    <row r="15" spans="2:8" ht="15" x14ac:dyDescent="0.2">
      <c r="B15" s="44" t="s">
        <v>11</v>
      </c>
      <c r="C15" s="51" t="s">
        <v>12</v>
      </c>
      <c r="D15" s="52">
        <f>[1]TOTALES!K15</f>
        <v>24176368.504369859</v>
      </c>
      <c r="E15" s="52">
        <f>SUM('[1]CALENDARIO MUNICIPIOS 20018'!N15:P15)</f>
        <v>23908152.537800271</v>
      </c>
      <c r="F15" s="52">
        <f t="shared" si="1"/>
        <v>268215.96656958759</v>
      </c>
      <c r="G15" s="53">
        <f t="shared" si="0"/>
        <v>1.1218598599181728E-2</v>
      </c>
      <c r="H15" s="50"/>
    </row>
    <row r="16" spans="2:8" ht="15" x14ac:dyDescent="0.2">
      <c r="B16" s="44" t="s">
        <v>13</v>
      </c>
      <c r="C16" s="51" t="s">
        <v>14</v>
      </c>
      <c r="D16" s="52">
        <f>[1]TOTALES!K16</f>
        <v>4742115.2455553189</v>
      </c>
      <c r="E16" s="52">
        <f>SUM('[1]CALENDARIO MUNICIPIOS 20018'!N16:P16)</f>
        <v>4701438.4670092277</v>
      </c>
      <c r="F16" s="52">
        <f t="shared" si="1"/>
        <v>40676.778546091169</v>
      </c>
      <c r="G16" s="53">
        <f t="shared" si="0"/>
        <v>8.6519857340527917E-3</v>
      </c>
      <c r="H16" s="50"/>
    </row>
    <row r="17" spans="2:8" ht="15" x14ac:dyDescent="0.2">
      <c r="B17" s="44" t="s">
        <v>15</v>
      </c>
      <c r="C17" s="51" t="s">
        <v>16</v>
      </c>
      <c r="D17" s="52">
        <f>[1]TOTALES!K17</f>
        <v>3713997.6676180274</v>
      </c>
      <c r="E17" s="52">
        <f>SUM('[1]CALENDARIO MUNICIPIOS 20018'!N17:P17)</f>
        <v>3675106.4114733525</v>
      </c>
      <c r="F17" s="52">
        <f t="shared" si="1"/>
        <v>38891.256144674961</v>
      </c>
      <c r="G17" s="53">
        <f t="shared" si="0"/>
        <v>1.0582348316027002E-2</v>
      </c>
      <c r="H17" s="50"/>
    </row>
    <row r="18" spans="2:8" ht="15" x14ac:dyDescent="0.2">
      <c r="B18" s="44" t="s">
        <v>17</v>
      </c>
      <c r="C18" s="51" t="s">
        <v>18</v>
      </c>
      <c r="D18" s="52">
        <f>[1]TOTALES!K18</f>
        <v>12067170.352350276</v>
      </c>
      <c r="E18" s="52">
        <f>SUM('[1]CALENDARIO MUNICIPIOS 20018'!N18:P18)</f>
        <v>11960400.850618543</v>
      </c>
      <c r="F18" s="52">
        <f t="shared" si="1"/>
        <v>106769.50173173286</v>
      </c>
      <c r="G18" s="53">
        <f t="shared" si="0"/>
        <v>8.9269166698715541E-3</v>
      </c>
      <c r="H18" s="50"/>
    </row>
    <row r="19" spans="2:8" ht="15" x14ac:dyDescent="0.2">
      <c r="B19" s="44" t="s">
        <v>19</v>
      </c>
      <c r="C19" s="51" t="s">
        <v>20</v>
      </c>
      <c r="D19" s="52">
        <f>[1]TOTALES!K19</f>
        <v>16072197.875897937</v>
      </c>
      <c r="E19" s="52">
        <f>SUM('[1]CALENDARIO MUNICIPIOS 20018'!N19:P19)</f>
        <v>15929625.128077585</v>
      </c>
      <c r="F19" s="52">
        <f t="shared" si="1"/>
        <v>142572.74782035127</v>
      </c>
      <c r="G19" s="53">
        <f t="shared" si="0"/>
        <v>8.9501634014632625E-3</v>
      </c>
      <c r="H19" s="50"/>
    </row>
    <row r="20" spans="2:8" ht="15" x14ac:dyDescent="0.2">
      <c r="B20" s="44" t="s">
        <v>21</v>
      </c>
      <c r="C20" s="51" t="s">
        <v>22</v>
      </c>
      <c r="D20" s="52">
        <f>[1]TOTALES!K20</f>
        <v>8859195.1020826902</v>
      </c>
      <c r="E20" s="52">
        <f>SUM('[1]CALENDARIO MUNICIPIOS 20018'!N20:P20)</f>
        <v>8774217.9103730507</v>
      </c>
      <c r="F20" s="52">
        <f t="shared" si="1"/>
        <v>84977.191709639505</v>
      </c>
      <c r="G20" s="53">
        <f t="shared" si="0"/>
        <v>9.6848736351964337E-3</v>
      </c>
      <c r="H20" s="50"/>
    </row>
    <row r="21" spans="2:8" ht="15" x14ac:dyDescent="0.2">
      <c r="B21" s="44" t="s">
        <v>23</v>
      </c>
      <c r="C21" s="51" t="s">
        <v>24</v>
      </c>
      <c r="D21" s="52">
        <f>[1]TOTALES!K21</f>
        <v>5600045.9230758296</v>
      </c>
      <c r="E21" s="52">
        <f>SUM('[1]CALENDARIO MUNICIPIOS 20018'!N21:P21)</f>
        <v>5555575.5269665746</v>
      </c>
      <c r="F21" s="52">
        <f t="shared" si="1"/>
        <v>44470.396109255031</v>
      </c>
      <c r="G21" s="53">
        <f t="shared" si="0"/>
        <v>8.0046425241449004E-3</v>
      </c>
      <c r="H21" s="50"/>
    </row>
    <row r="22" spans="2:8" ht="15" x14ac:dyDescent="0.2">
      <c r="B22" s="44" t="s">
        <v>25</v>
      </c>
      <c r="C22" s="51" t="s">
        <v>26</v>
      </c>
      <c r="D22" s="52">
        <f>[1]TOTALES!K22</f>
        <v>4146845.3571368074</v>
      </c>
      <c r="E22" s="52">
        <f>SUM('[1]CALENDARIO MUNICIPIOS 20018'!N22:P22)</f>
        <v>4071024.1357011916</v>
      </c>
      <c r="F22" s="52">
        <f t="shared" si="1"/>
        <v>75821.221435615793</v>
      </c>
      <c r="G22" s="53">
        <f t="shared" si="0"/>
        <v>1.8624606219033391E-2</v>
      </c>
      <c r="H22" s="50"/>
    </row>
    <row r="23" spans="2:8" ht="15" x14ac:dyDescent="0.2">
      <c r="B23" s="44" t="s">
        <v>27</v>
      </c>
      <c r="C23" s="51" t="s">
        <v>28</v>
      </c>
      <c r="D23" s="52">
        <f>[1]TOTALES!K23</f>
        <v>5749959.2440617131</v>
      </c>
      <c r="E23" s="52">
        <f>SUM('[1]CALENDARIO MUNICIPIOS 20018'!N23:P23)</f>
        <v>5687133.6875662366</v>
      </c>
      <c r="F23" s="52">
        <f t="shared" si="1"/>
        <v>62825.556495476514</v>
      </c>
      <c r="G23" s="53">
        <f t="shared" si="0"/>
        <v>1.1046963188650061E-2</v>
      </c>
      <c r="H23" s="50"/>
    </row>
    <row r="24" spans="2:8" ht="15" x14ac:dyDescent="0.2">
      <c r="B24" s="44" t="s">
        <v>29</v>
      </c>
      <c r="C24" s="51" t="s">
        <v>30</v>
      </c>
      <c r="D24" s="52">
        <f>[1]TOTALES!K24</f>
        <v>3332593.4000107041</v>
      </c>
      <c r="E24" s="52">
        <f>SUM('[1]CALENDARIO MUNICIPIOS 20018'!N24:P24)</f>
        <v>3296594.9340164647</v>
      </c>
      <c r="F24" s="52">
        <f t="shared" si="1"/>
        <v>35998.465994239319</v>
      </c>
      <c r="G24" s="53">
        <f t="shared" si="0"/>
        <v>1.0919893621986532E-2</v>
      </c>
      <c r="H24" s="50"/>
    </row>
    <row r="25" spans="2:8" ht="15" x14ac:dyDescent="0.2">
      <c r="B25" s="44" t="s">
        <v>31</v>
      </c>
      <c r="C25" s="51" t="s">
        <v>32</v>
      </c>
      <c r="D25" s="52">
        <f>[1]TOTALES!K25</f>
        <v>4215590.4386027958</v>
      </c>
      <c r="E25" s="52">
        <f>SUM('[1]CALENDARIO MUNICIPIOS 20018'!N25:P25)</f>
        <v>4130094.4932775032</v>
      </c>
      <c r="F25" s="52">
        <f t="shared" si="1"/>
        <v>85495.945325292647</v>
      </c>
      <c r="G25" s="53">
        <f t="shared" si="0"/>
        <v>2.0700723788391162E-2</v>
      </c>
      <c r="H25" s="50"/>
    </row>
    <row r="26" spans="2:8" ht="15.75" x14ac:dyDescent="0.25">
      <c r="B26" s="55" t="s">
        <v>33</v>
      </c>
      <c r="C26" s="86" t="s">
        <v>34</v>
      </c>
      <c r="D26" s="87">
        <f>[1]TOTALES!K26</f>
        <v>20169161.075154305</v>
      </c>
      <c r="E26" s="87">
        <f>SUM('[1]CALENDARIO MUNICIPIOS 20018'!N26:P26)</f>
        <v>19971361.731728047</v>
      </c>
      <c r="F26" s="87">
        <f t="shared" si="1"/>
        <v>197799.34342625737</v>
      </c>
      <c r="G26" s="88">
        <f t="shared" si="0"/>
        <v>9.9041490551952105E-3</v>
      </c>
      <c r="H26" s="50"/>
    </row>
    <row r="27" spans="2:8" ht="15" x14ac:dyDescent="0.2">
      <c r="B27" s="44" t="s">
        <v>35</v>
      </c>
      <c r="C27" s="51" t="s">
        <v>36</v>
      </c>
      <c r="D27" s="52">
        <f>[1]TOTALES!K27</f>
        <v>5599367.5341577483</v>
      </c>
      <c r="E27" s="52">
        <f>SUM('[1]CALENDARIO MUNICIPIOS 20018'!N27:P27)</f>
        <v>5543558.6975043658</v>
      </c>
      <c r="F27" s="52">
        <f t="shared" si="1"/>
        <v>55808.836653382517</v>
      </c>
      <c r="G27" s="53">
        <f t="shared" si="0"/>
        <v>1.0067330337551361E-2</v>
      </c>
      <c r="H27" s="50"/>
    </row>
    <row r="28" spans="2:8" ht="15" x14ac:dyDescent="0.2">
      <c r="B28" s="44" t="s">
        <v>37</v>
      </c>
      <c r="C28" s="51" t="s">
        <v>38</v>
      </c>
      <c r="D28" s="52">
        <f>[1]TOTALES!K28</f>
        <v>9395399.4768623244</v>
      </c>
      <c r="E28" s="52">
        <f>SUM('[1]CALENDARIO MUNICIPIOS 20018'!N28:P28)</f>
        <v>9324800.4947088901</v>
      </c>
      <c r="F28" s="52">
        <f t="shared" si="1"/>
        <v>70598.982153434306</v>
      </c>
      <c r="G28" s="53">
        <f t="shared" si="0"/>
        <v>7.5710984051073904E-3</v>
      </c>
      <c r="H28" s="50"/>
    </row>
    <row r="29" spans="2:8" ht="15" x14ac:dyDescent="0.2">
      <c r="B29" s="44" t="s">
        <v>39</v>
      </c>
      <c r="C29" s="51" t="s">
        <v>40</v>
      </c>
      <c r="D29" s="52">
        <f>[1]TOTALES!K29</f>
        <v>4500679.9201407041</v>
      </c>
      <c r="E29" s="52">
        <f>SUM('[1]CALENDARIO MUNICIPIOS 20018'!N29:P29)</f>
        <v>4463004.544678919</v>
      </c>
      <c r="F29" s="52">
        <f t="shared" si="1"/>
        <v>37675.375461785123</v>
      </c>
      <c r="G29" s="53">
        <f t="shared" si="0"/>
        <v>8.4417067212498864E-3</v>
      </c>
      <c r="H29" s="50"/>
    </row>
    <row r="30" spans="2:8" ht="15" x14ac:dyDescent="0.2">
      <c r="B30" s="44" t="s">
        <v>41</v>
      </c>
      <c r="C30" s="51" t="s">
        <v>42</v>
      </c>
      <c r="D30" s="52">
        <f>[1]TOTALES!K30</f>
        <v>5858604.64116841</v>
      </c>
      <c r="E30" s="52">
        <f>SUM('[1]CALENDARIO MUNICIPIOS 20018'!N30:P30)</f>
        <v>5794496.0548433634</v>
      </c>
      <c r="F30" s="52">
        <f t="shared" si="1"/>
        <v>64108.586325046606</v>
      </c>
      <c r="G30" s="53">
        <f t="shared" si="0"/>
        <v>1.1063703507306899E-2</v>
      </c>
      <c r="H30" s="50"/>
    </row>
    <row r="31" spans="2:8" s="54" customFormat="1" ht="15.75" x14ac:dyDescent="0.25">
      <c r="B31" s="56" t="s">
        <v>43</v>
      </c>
      <c r="C31" s="89" t="s">
        <v>44</v>
      </c>
      <c r="D31" s="87">
        <f>[1]TOTALES!K31</f>
        <v>3654498.147248331</v>
      </c>
      <c r="E31" s="87">
        <f>SUM('[1]CALENDARIO MUNICIPIOS 20018'!N31:P31)</f>
        <v>3599662.4556520907</v>
      </c>
      <c r="F31" s="87">
        <f t="shared" si="1"/>
        <v>54835.691596240271</v>
      </c>
      <c r="G31" s="88">
        <f t="shared" si="0"/>
        <v>1.5233564888879725E-2</v>
      </c>
      <c r="H31" s="50"/>
    </row>
    <row r="32" spans="2:8" s="54" customFormat="1" ht="15" x14ac:dyDescent="0.2">
      <c r="B32" s="44" t="s">
        <v>45</v>
      </c>
      <c r="C32" s="51" t="s">
        <v>46</v>
      </c>
      <c r="D32" s="52">
        <f>[1]TOTALES!K32</f>
        <v>4504766.7308684662</v>
      </c>
      <c r="E32" s="52">
        <f>SUM('[1]CALENDARIO MUNICIPIOS 20018'!N32:P32)</f>
        <v>4445555.9690709226</v>
      </c>
      <c r="F32" s="52">
        <f t="shared" si="1"/>
        <v>59210.761797543615</v>
      </c>
      <c r="G32" s="53">
        <f t="shared" si="0"/>
        <v>1.331909039262813E-2</v>
      </c>
      <c r="H32" s="50"/>
    </row>
    <row r="33" spans="2:8" ht="15" x14ac:dyDescent="0.2">
      <c r="B33" s="44" t="s">
        <v>47</v>
      </c>
      <c r="C33" s="51" t="s">
        <v>48</v>
      </c>
      <c r="D33" s="52">
        <f>[1]TOTALES!K33</f>
        <v>3546370.1143298708</v>
      </c>
      <c r="E33" s="52">
        <f>SUM('[1]CALENDARIO MUNICIPIOS 20018'!N33:P33)</f>
        <v>3524207.5653459057</v>
      </c>
      <c r="F33" s="52">
        <f t="shared" si="1"/>
        <v>22162.548983965069</v>
      </c>
      <c r="G33" s="53">
        <f t="shared" si="0"/>
        <v>6.2886616559969521E-3</v>
      </c>
      <c r="H33" s="50"/>
    </row>
    <row r="34" spans="2:8" ht="15" x14ac:dyDescent="0.2">
      <c r="B34" s="44" t="s">
        <v>49</v>
      </c>
      <c r="C34" s="51" t="s">
        <v>50</v>
      </c>
      <c r="D34" s="52">
        <f>[1]TOTALES!K34</f>
        <v>6367528.7626581052</v>
      </c>
      <c r="E34" s="52">
        <f>SUM('[1]CALENDARIO MUNICIPIOS 20018'!N34:P34)</f>
        <v>6294177.9313555714</v>
      </c>
      <c r="F34" s="52">
        <f t="shared" si="1"/>
        <v>73350.831302533858</v>
      </c>
      <c r="G34" s="53">
        <f t="shared" si="0"/>
        <v>1.1653758775570067E-2</v>
      </c>
      <c r="H34" s="50"/>
    </row>
    <row r="35" spans="2:8" s="54" customFormat="1" ht="15" x14ac:dyDescent="0.2">
      <c r="B35" s="44" t="s">
        <v>51</v>
      </c>
      <c r="C35" s="51" t="s">
        <v>52</v>
      </c>
      <c r="D35" s="52">
        <f>[1]TOTALES!K35</f>
        <v>7444054.2354748044</v>
      </c>
      <c r="E35" s="52">
        <f>SUM('[1]CALENDARIO MUNICIPIOS 20018'!N35:P35)</f>
        <v>7308704.4367557764</v>
      </c>
      <c r="F35" s="52">
        <f t="shared" si="1"/>
        <v>135349.79871902801</v>
      </c>
      <c r="G35" s="53">
        <f t="shared" si="0"/>
        <v>1.8518986489363121E-2</v>
      </c>
      <c r="H35" s="50"/>
    </row>
    <row r="36" spans="2:8" ht="15" x14ac:dyDescent="0.2">
      <c r="B36" s="44" t="s">
        <v>53</v>
      </c>
      <c r="C36" s="51" t="s">
        <v>54</v>
      </c>
      <c r="D36" s="52">
        <f>[1]TOTALES!K36</f>
        <v>7666401.2939331066</v>
      </c>
      <c r="E36" s="52">
        <f>SUM('[1]CALENDARIO MUNICIPIOS 20018'!N36:P36)</f>
        <v>7583613.7044685716</v>
      </c>
      <c r="F36" s="52">
        <f t="shared" si="1"/>
        <v>82787.589464535005</v>
      </c>
      <c r="G36" s="53">
        <f t="shared" si="0"/>
        <v>1.0916641154302686E-2</v>
      </c>
      <c r="H36" s="50"/>
    </row>
    <row r="37" spans="2:8" ht="15" x14ac:dyDescent="0.2">
      <c r="B37" s="44" t="s">
        <v>55</v>
      </c>
      <c r="C37" s="51" t="s">
        <v>56</v>
      </c>
      <c r="D37" s="52">
        <f>[1]TOTALES!K37</f>
        <v>8410911.6568936612</v>
      </c>
      <c r="E37" s="52">
        <f>SUM('[1]CALENDARIO MUNICIPIOS 20018'!N37:P37)</f>
        <v>8335506.4087651968</v>
      </c>
      <c r="F37" s="52">
        <f t="shared" si="1"/>
        <v>75405.248128464445</v>
      </c>
      <c r="G37" s="53">
        <f t="shared" si="0"/>
        <v>9.0462707879597204E-3</v>
      </c>
      <c r="H37" s="50"/>
    </row>
    <row r="38" spans="2:8" ht="15.75" x14ac:dyDescent="0.25">
      <c r="B38" s="56" t="s">
        <v>57</v>
      </c>
      <c r="C38" s="89" t="s">
        <v>58</v>
      </c>
      <c r="D38" s="87">
        <f>[1]TOTALES!K38</f>
        <v>4426866.0460632984</v>
      </c>
      <c r="E38" s="87">
        <f>SUM('[1]CALENDARIO MUNICIPIOS 20018'!N38:P38)</f>
        <v>4382948.0469808429</v>
      </c>
      <c r="F38" s="87">
        <f t="shared" si="1"/>
        <v>43917.999082455412</v>
      </c>
      <c r="G38" s="88">
        <f t="shared" si="0"/>
        <v>1.0020196135500203E-2</v>
      </c>
      <c r="H38" s="57"/>
    </row>
    <row r="39" spans="2:8" ht="15.75" x14ac:dyDescent="0.25">
      <c r="B39" s="56" t="s">
        <v>59</v>
      </c>
      <c r="C39" s="89" t="s">
        <v>60</v>
      </c>
      <c r="D39" s="87">
        <f>[1]TOTALES!K39</f>
        <v>3882813.8957608896</v>
      </c>
      <c r="E39" s="87">
        <f>SUM('[1]CALENDARIO MUNICIPIOS 20018'!N39:P39)</f>
        <v>3836055.2167794816</v>
      </c>
      <c r="F39" s="87">
        <f t="shared" si="1"/>
        <v>46758.678981408011</v>
      </c>
      <c r="G39" s="88">
        <f t="shared" si="0"/>
        <v>1.2189261191256628E-2</v>
      </c>
      <c r="H39" s="50"/>
    </row>
    <row r="40" spans="2:8" ht="15.75" thickBot="1" x14ac:dyDescent="0.25">
      <c r="B40" s="58" t="s">
        <v>61</v>
      </c>
      <c r="C40" s="59" t="s">
        <v>62</v>
      </c>
      <c r="D40" s="60">
        <f>[1]TOTALES!K40</f>
        <v>4833226.4070881391</v>
      </c>
      <c r="E40" s="60">
        <f>SUM('[1]CALENDARIO MUNICIPIOS 20018'!N40:P40)</f>
        <v>4789422.4323537312</v>
      </c>
      <c r="F40" s="60">
        <f t="shared" si="1"/>
        <v>43803.97473440785</v>
      </c>
      <c r="G40" s="61">
        <f t="shared" si="0"/>
        <v>9.1459827052424725E-3</v>
      </c>
      <c r="H40" s="50"/>
    </row>
    <row r="41" spans="2:8" ht="15" x14ac:dyDescent="0.2">
      <c r="B41" s="46" t="s">
        <v>63</v>
      </c>
      <c r="C41" s="47" t="s">
        <v>64</v>
      </c>
      <c r="D41" s="48">
        <f>[1]TOTALES!K41</f>
        <v>3851396.8533467022</v>
      </c>
      <c r="E41" s="48">
        <f>SUM('[1]CALENDARIO MUNICIPIOS 20018'!N41:P41)</f>
        <v>3827524.0112247393</v>
      </c>
      <c r="F41" s="48">
        <f t="shared" si="1"/>
        <v>23872.842121962924</v>
      </c>
      <c r="G41" s="49">
        <f t="shared" si="0"/>
        <v>6.2371501921223427E-3</v>
      </c>
      <c r="H41" s="50"/>
    </row>
    <row r="42" spans="2:8" ht="15.75" x14ac:dyDescent="0.25">
      <c r="B42" s="56" t="s">
        <v>65</v>
      </c>
      <c r="C42" s="89" t="s">
        <v>66</v>
      </c>
      <c r="D42" s="87">
        <f>[1]TOTALES!K42</f>
        <v>3930502.4274711367</v>
      </c>
      <c r="E42" s="87">
        <f>SUM('[1]CALENDARIO MUNICIPIOS 20018'!N42:P42)</f>
        <v>3899977.2609525733</v>
      </c>
      <c r="F42" s="87">
        <f t="shared" si="1"/>
        <v>30525.166518563405</v>
      </c>
      <c r="G42" s="88">
        <f t="shared" si="0"/>
        <v>7.8270114095762011E-3</v>
      </c>
      <c r="H42" s="50"/>
    </row>
    <row r="43" spans="2:8" ht="15" x14ac:dyDescent="0.2">
      <c r="B43" s="44" t="s">
        <v>67</v>
      </c>
      <c r="C43" s="51" t="s">
        <v>68</v>
      </c>
      <c r="D43" s="52">
        <f>[1]TOTALES!K43</f>
        <v>3921508.1829837398</v>
      </c>
      <c r="E43" s="52">
        <f>SUM('[1]CALENDARIO MUNICIPIOS 20018'!N43:P43)</f>
        <v>3880754.3994803615</v>
      </c>
      <c r="F43" s="52">
        <f t="shared" si="1"/>
        <v>40753.783503378276</v>
      </c>
      <c r="G43" s="53">
        <f t="shared" si="0"/>
        <v>1.0501510610626541E-2</v>
      </c>
      <c r="H43" s="50"/>
    </row>
    <row r="44" spans="2:8" ht="15" x14ac:dyDescent="0.2">
      <c r="B44" s="44" t="s">
        <v>69</v>
      </c>
      <c r="C44" s="51" t="s">
        <v>70</v>
      </c>
      <c r="D44" s="52">
        <f>[1]TOTALES!K44</f>
        <v>3493395.3910388779</v>
      </c>
      <c r="E44" s="52">
        <f>SUM('[1]CALENDARIO MUNICIPIOS 20018'!N44:P44)</f>
        <v>3452727.4890853581</v>
      </c>
      <c r="F44" s="52">
        <f t="shared" si="1"/>
        <v>40667.901953519788</v>
      </c>
      <c r="G44" s="53">
        <f t="shared" si="0"/>
        <v>1.1778485873002564E-2</v>
      </c>
      <c r="H44" s="50"/>
    </row>
    <row r="45" spans="2:8" ht="15" x14ac:dyDescent="0.2">
      <c r="B45" s="44" t="s">
        <v>71</v>
      </c>
      <c r="C45" s="51" t="s">
        <v>72</v>
      </c>
      <c r="D45" s="52">
        <f>[1]TOTALES!K45</f>
        <v>3328903.3635886447</v>
      </c>
      <c r="E45" s="52">
        <f>SUM('[1]CALENDARIO MUNICIPIOS 20018'!N45:P45)</f>
        <v>3279697.2319839946</v>
      </c>
      <c r="F45" s="52">
        <f t="shared" si="1"/>
        <v>49206.131604650058</v>
      </c>
      <c r="G45" s="53">
        <f t="shared" si="0"/>
        <v>1.5003254301886759E-2</v>
      </c>
      <c r="H45" s="50"/>
    </row>
    <row r="46" spans="2:8" ht="15" x14ac:dyDescent="0.2">
      <c r="B46" s="44" t="s">
        <v>73</v>
      </c>
      <c r="C46" s="51" t="s">
        <v>74</v>
      </c>
      <c r="D46" s="52">
        <f>[1]TOTALES!K46</f>
        <v>14702813.396991663</v>
      </c>
      <c r="E46" s="52">
        <f>SUM('[1]CALENDARIO MUNICIPIOS 20018'!N46:P46)</f>
        <v>14588091.424403865</v>
      </c>
      <c r="F46" s="52">
        <f t="shared" si="1"/>
        <v>114721.97258779779</v>
      </c>
      <c r="G46" s="53">
        <f t="shared" si="0"/>
        <v>7.864083741337291E-3</v>
      </c>
      <c r="H46" s="50"/>
    </row>
    <row r="47" spans="2:8" ht="15" x14ac:dyDescent="0.2">
      <c r="B47" s="44" t="s">
        <v>75</v>
      </c>
      <c r="C47" s="51" t="s">
        <v>76</v>
      </c>
      <c r="D47" s="52">
        <f>[1]TOTALES!K47</f>
        <v>4143662.5913340258</v>
      </c>
      <c r="E47" s="52">
        <f>SUM('[1]CALENDARIO MUNICIPIOS 20018'!N47:P47)</f>
        <v>4064597.5828011157</v>
      </c>
      <c r="F47" s="52">
        <f t="shared" si="1"/>
        <v>79065.008532910142</v>
      </c>
      <c r="G47" s="53">
        <f t="shared" si="0"/>
        <v>1.9452112274894073E-2</v>
      </c>
      <c r="H47" s="50"/>
    </row>
    <row r="48" spans="2:8" ht="15" x14ac:dyDescent="0.2">
      <c r="B48" s="44" t="s">
        <v>77</v>
      </c>
      <c r="C48" s="51" t="s">
        <v>78</v>
      </c>
      <c r="D48" s="52">
        <f>[1]TOTALES!K48</f>
        <v>3381751.2861333536</v>
      </c>
      <c r="E48" s="52">
        <f>SUM('[1]CALENDARIO MUNICIPIOS 20018'!N48:P48)</f>
        <v>3291877.7982667303</v>
      </c>
      <c r="F48" s="52">
        <f t="shared" si="1"/>
        <v>89873.487866623327</v>
      </c>
      <c r="G48" s="53">
        <f t="shared" si="0"/>
        <v>2.7301586928270671E-2</v>
      </c>
      <c r="H48" s="50"/>
    </row>
    <row r="49" spans="2:8" ht="15" x14ac:dyDescent="0.2">
      <c r="B49" s="44" t="s">
        <v>79</v>
      </c>
      <c r="C49" s="51" t="s">
        <v>80</v>
      </c>
      <c r="D49" s="52">
        <f>[1]TOTALES!K49</f>
        <v>4299804.3584176572</v>
      </c>
      <c r="E49" s="52">
        <f>SUM('[1]CALENDARIO MUNICIPIOS 20018'!N49:P49)</f>
        <v>4254352.6950525325</v>
      </c>
      <c r="F49" s="52">
        <f t="shared" si="1"/>
        <v>45451.663365124725</v>
      </c>
      <c r="G49" s="53">
        <f t="shared" si="0"/>
        <v>1.0683567306956299E-2</v>
      </c>
      <c r="H49" s="50"/>
    </row>
    <row r="50" spans="2:8" ht="15" x14ac:dyDescent="0.2">
      <c r="B50" s="44" t="s">
        <v>81</v>
      </c>
      <c r="C50" s="51" t="s">
        <v>82</v>
      </c>
      <c r="D50" s="52">
        <f>[1]TOTALES!K50</f>
        <v>3792507.4427431943</v>
      </c>
      <c r="E50" s="52">
        <f>SUM('[1]CALENDARIO MUNICIPIOS 20018'!N50:P50)</f>
        <v>3721545.184205072</v>
      </c>
      <c r="F50" s="52">
        <f t="shared" si="1"/>
        <v>70962.258538122289</v>
      </c>
      <c r="G50" s="53">
        <f t="shared" si="0"/>
        <v>1.9067955654360702E-2</v>
      </c>
      <c r="H50" s="50"/>
    </row>
    <row r="51" spans="2:8" ht="15.75" x14ac:dyDescent="0.25">
      <c r="B51" s="56" t="s">
        <v>83</v>
      </c>
      <c r="C51" s="89" t="s">
        <v>84</v>
      </c>
      <c r="D51" s="87">
        <f>[1]TOTALES!K51</f>
        <v>6003609.0724284183</v>
      </c>
      <c r="E51" s="87">
        <f>SUM('[1]CALENDARIO MUNICIPIOS 20018'!N51:P51)</f>
        <v>5931745.5816627759</v>
      </c>
      <c r="F51" s="87">
        <f t="shared" si="1"/>
        <v>71863.490765642375</v>
      </c>
      <c r="G51" s="88">
        <f t="shared" si="0"/>
        <v>1.2115066261068064E-2</v>
      </c>
      <c r="H51" s="50"/>
    </row>
    <row r="52" spans="2:8" ht="15.75" x14ac:dyDescent="0.25">
      <c r="B52" s="56" t="s">
        <v>85</v>
      </c>
      <c r="C52" s="89" t="s">
        <v>86</v>
      </c>
      <c r="D52" s="87">
        <f>[1]TOTALES!K52</f>
        <v>3499341.4249753682</v>
      </c>
      <c r="E52" s="87">
        <f>SUM('[1]CALENDARIO MUNICIPIOS 20018'!N52:P52)</f>
        <v>3457407.7533545522</v>
      </c>
      <c r="F52" s="87">
        <f t="shared" si="1"/>
        <v>41933.671620815992</v>
      </c>
      <c r="G52" s="88">
        <f t="shared" si="0"/>
        <v>1.2128645104162228E-2</v>
      </c>
      <c r="H52" s="50"/>
    </row>
    <row r="53" spans="2:8" ht="15" x14ac:dyDescent="0.2">
      <c r="B53" s="44" t="s">
        <v>87</v>
      </c>
      <c r="C53" s="51" t="s">
        <v>88</v>
      </c>
      <c r="D53" s="52">
        <f>[1]TOTALES!K53</f>
        <v>4961203.8272229023</v>
      </c>
      <c r="E53" s="52">
        <f>SUM('[1]CALENDARIO MUNICIPIOS 20018'!N53:P53)</f>
        <v>4901760.2006664751</v>
      </c>
      <c r="F53" s="52">
        <f t="shared" si="1"/>
        <v>59443.626556427218</v>
      </c>
      <c r="G53" s="53">
        <f t="shared" si="0"/>
        <v>1.2126996042838734E-2</v>
      </c>
      <c r="H53" s="50"/>
    </row>
    <row r="54" spans="2:8" ht="15" x14ac:dyDescent="0.2">
      <c r="B54" s="44" t="s">
        <v>89</v>
      </c>
      <c r="C54" s="51" t="s">
        <v>90</v>
      </c>
      <c r="D54" s="52">
        <f>[1]TOTALES!K54</f>
        <v>6716262.3668003501</v>
      </c>
      <c r="E54" s="52">
        <f>SUM('[1]CALENDARIO MUNICIPIOS 20018'!N54:P54)</f>
        <v>6652847.8911904804</v>
      </c>
      <c r="F54" s="52">
        <f t="shared" si="1"/>
        <v>63414.475609869696</v>
      </c>
      <c r="G54" s="53">
        <f t="shared" si="0"/>
        <v>9.5319292800668531E-3</v>
      </c>
      <c r="H54" s="50"/>
    </row>
    <row r="55" spans="2:8" ht="15" x14ac:dyDescent="0.2">
      <c r="B55" s="44" t="s">
        <v>91</v>
      </c>
      <c r="C55" s="51" t="s">
        <v>92</v>
      </c>
      <c r="D55" s="52">
        <f>[1]TOTALES!K55</f>
        <v>6074557.6592768114</v>
      </c>
      <c r="E55" s="52">
        <f>SUM('[1]CALENDARIO MUNICIPIOS 20018'!N55:P55)</f>
        <v>6016228.6516915951</v>
      </c>
      <c r="F55" s="52">
        <f t="shared" si="1"/>
        <v>58329.007585216314</v>
      </c>
      <c r="G55" s="53">
        <f t="shared" si="0"/>
        <v>9.6952777166832149E-3</v>
      </c>
      <c r="H55" s="50"/>
    </row>
    <row r="56" spans="2:8" ht="15" x14ac:dyDescent="0.2">
      <c r="B56" s="44" t="s">
        <v>93</v>
      </c>
      <c r="C56" s="51" t="s">
        <v>94</v>
      </c>
      <c r="D56" s="52">
        <f>[1]TOTALES!K56</f>
        <v>4660734.716367078</v>
      </c>
      <c r="E56" s="52">
        <f>SUM('[1]CALENDARIO MUNICIPIOS 20018'!N56:P56)</f>
        <v>4609828.8016448654</v>
      </c>
      <c r="F56" s="52">
        <f t="shared" si="1"/>
        <v>50905.91472221259</v>
      </c>
      <c r="G56" s="53">
        <f t="shared" si="0"/>
        <v>1.1042907863313411E-2</v>
      </c>
      <c r="H56" s="50"/>
    </row>
    <row r="57" spans="2:8" ht="15" x14ac:dyDescent="0.2">
      <c r="B57" s="44" t="s">
        <v>95</v>
      </c>
      <c r="C57" s="51" t="s">
        <v>96</v>
      </c>
      <c r="D57" s="52">
        <f>[1]TOTALES!K57</f>
        <v>5252564.0995693468</v>
      </c>
      <c r="E57" s="52">
        <f>SUM('[1]CALENDARIO MUNICIPIOS 20018'!N57:P57)</f>
        <v>5141613.1951905321</v>
      </c>
      <c r="F57" s="52">
        <f t="shared" si="1"/>
        <v>110950.90437881462</v>
      </c>
      <c r="G57" s="53">
        <f t="shared" si="0"/>
        <v>2.1579006464857775E-2</v>
      </c>
      <c r="H57" s="50"/>
    </row>
    <row r="58" spans="2:8" ht="15" x14ac:dyDescent="0.2">
      <c r="B58" s="44" t="s">
        <v>97</v>
      </c>
      <c r="C58" s="51" t="s">
        <v>98</v>
      </c>
      <c r="D58" s="52">
        <f>[1]TOTALES!K58</f>
        <v>8555354.6143043488</v>
      </c>
      <c r="E58" s="52">
        <f>SUM('[1]CALENDARIO MUNICIPIOS 20018'!N58:P58)</f>
        <v>8471737.8963525351</v>
      </c>
      <c r="F58" s="52">
        <f t="shared" si="1"/>
        <v>83616.717951813713</v>
      </c>
      <c r="G58" s="53">
        <f t="shared" si="0"/>
        <v>9.8700784862353341E-3</v>
      </c>
      <c r="H58" s="50"/>
    </row>
    <row r="59" spans="2:8" s="54" customFormat="1" ht="15" x14ac:dyDescent="0.2">
      <c r="B59" s="44" t="s">
        <v>99</v>
      </c>
      <c r="C59" s="51" t="s">
        <v>100</v>
      </c>
      <c r="D59" s="52">
        <f>[1]TOTALES!K59</f>
        <v>4883729.1046571443</v>
      </c>
      <c r="E59" s="52">
        <f>SUM('[1]CALENDARIO MUNICIPIOS 20018'!N59:P59)</f>
        <v>4844750.5575248506</v>
      </c>
      <c r="F59" s="52">
        <f t="shared" si="1"/>
        <v>38978.547132293694</v>
      </c>
      <c r="G59" s="53">
        <f t="shared" si="0"/>
        <v>8.0455219870405603E-3</v>
      </c>
      <c r="H59" s="50"/>
    </row>
    <row r="60" spans="2:8" ht="15" x14ac:dyDescent="0.2">
      <c r="B60" s="44" t="s">
        <v>101</v>
      </c>
      <c r="C60" s="51" t="s">
        <v>102</v>
      </c>
      <c r="D60" s="52">
        <f>[1]TOTALES!K60</f>
        <v>27953447.382701904</v>
      </c>
      <c r="E60" s="52">
        <f>SUM('[1]CALENDARIO MUNICIPIOS 20018'!N60:P60)</f>
        <v>27659939.683896221</v>
      </c>
      <c r="F60" s="52">
        <f t="shared" si="1"/>
        <v>293507.69880568236</v>
      </c>
      <c r="G60" s="53">
        <f t="shared" si="0"/>
        <v>1.0611292076553758E-2</v>
      </c>
      <c r="H60" s="50"/>
    </row>
    <row r="61" spans="2:8" ht="15" x14ac:dyDescent="0.2">
      <c r="B61" s="44" t="s">
        <v>103</v>
      </c>
      <c r="C61" s="51" t="s">
        <v>104</v>
      </c>
      <c r="D61" s="52">
        <f>[1]TOTALES!K61</f>
        <v>10260472.979195755</v>
      </c>
      <c r="E61" s="52">
        <f>SUM('[1]CALENDARIO MUNICIPIOS 20018'!N61:P61)</f>
        <v>10183787.478389207</v>
      </c>
      <c r="F61" s="52">
        <f t="shared" si="1"/>
        <v>76685.500806547701</v>
      </c>
      <c r="G61" s="53">
        <f t="shared" si="0"/>
        <v>7.5301552560165241E-3</v>
      </c>
      <c r="H61" s="50"/>
    </row>
    <row r="62" spans="2:8" ht="15" x14ac:dyDescent="0.2">
      <c r="B62" s="44" t="s">
        <v>105</v>
      </c>
      <c r="C62" s="51" t="s">
        <v>106</v>
      </c>
      <c r="D62" s="52">
        <f>[1]TOTALES!K62</f>
        <v>3694637.1219987432</v>
      </c>
      <c r="E62" s="52">
        <f>SUM('[1]CALENDARIO MUNICIPIOS 20018'!N62:P62)</f>
        <v>3655433.1473016376</v>
      </c>
      <c r="F62" s="52">
        <f t="shared" si="1"/>
        <v>39203.974697105587</v>
      </c>
      <c r="G62" s="53">
        <f t="shared" si="0"/>
        <v>1.0724850685901677E-2</v>
      </c>
      <c r="H62" s="50"/>
    </row>
    <row r="63" spans="2:8" ht="15.75" x14ac:dyDescent="0.25">
      <c r="B63" s="56" t="s">
        <v>107</v>
      </c>
      <c r="C63" s="89" t="s">
        <v>108</v>
      </c>
      <c r="D63" s="87">
        <f>[1]TOTALES!K63</f>
        <v>7107348.6540575679</v>
      </c>
      <c r="E63" s="87">
        <f>SUM('[1]CALENDARIO MUNICIPIOS 20018'!N63:P63)</f>
        <v>7050267.6713797739</v>
      </c>
      <c r="F63" s="87">
        <f t="shared" si="1"/>
        <v>57080.982677794062</v>
      </c>
      <c r="G63" s="88">
        <f t="shared" si="0"/>
        <v>8.0962858913160574E-3</v>
      </c>
      <c r="H63" s="50"/>
    </row>
    <row r="64" spans="2:8" ht="15" x14ac:dyDescent="0.2">
      <c r="B64" s="44" t="s">
        <v>109</v>
      </c>
      <c r="C64" s="51" t="s">
        <v>110</v>
      </c>
      <c r="D64" s="52">
        <f>[1]TOTALES!K64</f>
        <v>6375241.7184755653</v>
      </c>
      <c r="E64" s="52">
        <f>SUM('[1]CALENDARIO MUNICIPIOS 20018'!N64:P64)</f>
        <v>6331591.5497426949</v>
      </c>
      <c r="F64" s="52">
        <f t="shared" si="1"/>
        <v>43650.16873287037</v>
      </c>
      <c r="G64" s="53">
        <f t="shared" si="0"/>
        <v>6.8940278901352681E-3</v>
      </c>
      <c r="H64" s="50"/>
    </row>
    <row r="65" spans="2:8" ht="15" x14ac:dyDescent="0.2">
      <c r="B65" s="44" t="s">
        <v>111</v>
      </c>
      <c r="C65" s="51" t="s">
        <v>112</v>
      </c>
      <c r="D65" s="52">
        <f>[1]TOTALES!K65</f>
        <v>7130401.3512027068</v>
      </c>
      <c r="E65" s="52">
        <f>SUM('[1]CALENDARIO MUNICIPIOS 20018'!N65:P65)</f>
        <v>7068513.9281210266</v>
      </c>
      <c r="F65" s="52">
        <f t="shared" si="1"/>
        <v>61887.423081680201</v>
      </c>
      <c r="G65" s="53">
        <f t="shared" si="0"/>
        <v>8.7553655140255593E-3</v>
      </c>
      <c r="H65" s="50"/>
    </row>
    <row r="66" spans="2:8" ht="15" x14ac:dyDescent="0.2">
      <c r="B66" s="44" t="s">
        <v>113</v>
      </c>
      <c r="C66" s="51" t="s">
        <v>114</v>
      </c>
      <c r="D66" s="52">
        <f>[1]TOTALES!K66</f>
        <v>4824092.9745011013</v>
      </c>
      <c r="E66" s="52">
        <f>SUM('[1]CALENDARIO MUNICIPIOS 20018'!N66:P66)</f>
        <v>4795225.3193457127</v>
      </c>
      <c r="F66" s="52">
        <f t="shared" si="1"/>
        <v>28867.655155388638</v>
      </c>
      <c r="G66" s="53">
        <f t="shared" si="0"/>
        <v>6.0200831520733633E-3</v>
      </c>
      <c r="H66" s="50"/>
    </row>
    <row r="67" spans="2:8" ht="15.75" x14ac:dyDescent="0.25">
      <c r="B67" s="56" t="s">
        <v>115</v>
      </c>
      <c r="C67" s="89" t="s">
        <v>116</v>
      </c>
      <c r="D67" s="87">
        <f>[1]TOTALES!K67</f>
        <v>5157118.3823072175</v>
      </c>
      <c r="E67" s="87">
        <f>SUM('[1]CALENDARIO MUNICIPIOS 20018'!N67:P67)</f>
        <v>5109705.9030808201</v>
      </c>
      <c r="F67" s="87">
        <f t="shared" si="1"/>
        <v>47412.47922639735</v>
      </c>
      <c r="G67" s="88">
        <f t="shared" si="0"/>
        <v>9.2789056994084795E-3</v>
      </c>
      <c r="H67" s="50"/>
    </row>
    <row r="68" spans="2:8" ht="15" x14ac:dyDescent="0.2">
      <c r="B68" s="44" t="s">
        <v>117</v>
      </c>
      <c r="C68" s="51" t="s">
        <v>118</v>
      </c>
      <c r="D68" s="52">
        <f>[1]TOTALES!K68</f>
        <v>8863196.3165222965</v>
      </c>
      <c r="E68" s="52">
        <f>SUM('[1]CALENDARIO MUNICIPIOS 20018'!N68:P68)</f>
        <v>8765446.0433647782</v>
      </c>
      <c r="F68" s="52">
        <f t="shared" si="1"/>
        <v>97750.273157518357</v>
      </c>
      <c r="G68" s="53">
        <f t="shared" si="0"/>
        <v>1.1151773985479396E-2</v>
      </c>
      <c r="H68" s="50"/>
    </row>
    <row r="69" spans="2:8" ht="15" x14ac:dyDescent="0.2">
      <c r="B69" s="44" t="s">
        <v>119</v>
      </c>
      <c r="C69" s="51" t="s">
        <v>120</v>
      </c>
      <c r="D69" s="52">
        <f>[1]TOTALES!K69</f>
        <v>10377100.828945462</v>
      </c>
      <c r="E69" s="52">
        <f>SUM('[1]CALENDARIO MUNICIPIOS 20018'!N69:P69)</f>
        <v>10290865.115991049</v>
      </c>
      <c r="F69" s="52">
        <f t="shared" si="1"/>
        <v>86235.712954413146</v>
      </c>
      <c r="G69" s="53">
        <f t="shared" si="0"/>
        <v>8.3798312369687267E-3</v>
      </c>
      <c r="H69" s="50"/>
    </row>
    <row r="70" spans="2:8" ht="15.75" thickBot="1" x14ac:dyDescent="0.25">
      <c r="B70" s="58" t="s">
        <v>121</v>
      </c>
      <c r="C70" s="59" t="s">
        <v>122</v>
      </c>
      <c r="D70" s="60">
        <f>[1]TOTALES!K70</f>
        <v>4354237.6131293559</v>
      </c>
      <c r="E70" s="60">
        <f>SUM('[1]CALENDARIO MUNICIPIOS 20018'!N70:P70)</f>
        <v>4312197.5551900165</v>
      </c>
      <c r="F70" s="60">
        <f t="shared" si="1"/>
        <v>42040.057939339429</v>
      </c>
      <c r="G70" s="61">
        <f t="shared" si="0"/>
        <v>9.7491029576650678E-3</v>
      </c>
      <c r="H70" s="50"/>
    </row>
    <row r="71" spans="2:8" ht="10.5" customHeight="1" thickBot="1" x14ac:dyDescent="0.25">
      <c r="B71" s="45"/>
      <c r="C71" s="45"/>
      <c r="D71" s="37"/>
      <c r="E71" s="37"/>
      <c r="F71" s="37"/>
      <c r="G71" s="37"/>
      <c r="H71" s="62"/>
    </row>
    <row r="72" spans="2:8" ht="16.5" thickBot="1" x14ac:dyDescent="0.3">
      <c r="B72" s="63"/>
      <c r="C72" s="64" t="s">
        <v>123</v>
      </c>
      <c r="D72" s="65">
        <f t="shared" ref="D72:F72" si="2">SUM(D11:D71)</f>
        <v>408833756.40000004</v>
      </c>
      <c r="E72" s="66">
        <f t="shared" si="2"/>
        <v>404432776.50154799</v>
      </c>
      <c r="F72" s="66">
        <f t="shared" si="2"/>
        <v>4400979.8984520957</v>
      </c>
      <c r="G72" s="67">
        <f>D72/E72-1</f>
        <v>1.0881857639041259E-2</v>
      </c>
      <c r="H72" s="68"/>
    </row>
    <row r="73" spans="2:8" x14ac:dyDescent="0.2">
      <c r="B73" s="69"/>
      <c r="D73" s="70"/>
    </row>
    <row r="74" spans="2:8" x14ac:dyDescent="0.2">
      <c r="B74" s="69"/>
      <c r="C74" s="70"/>
      <c r="D74" s="71" t="s">
        <v>0</v>
      </c>
      <c r="E74" s="72">
        <v>381386063.21999997</v>
      </c>
      <c r="F74" s="72"/>
      <c r="G74" s="73"/>
      <c r="H74" s="74"/>
    </row>
    <row r="75" spans="2:8" ht="15" x14ac:dyDescent="0.25">
      <c r="B75" s="75"/>
      <c r="C75" s="70"/>
      <c r="E75" s="76"/>
      <c r="F75" s="76"/>
      <c r="G75" s="73"/>
      <c r="H75" s="74"/>
    </row>
    <row r="76" spans="2:8" x14ac:dyDescent="0.2">
      <c r="B76" s="75"/>
      <c r="C76" s="70" t="s">
        <v>0</v>
      </c>
      <c r="E76" s="77">
        <v>865463596.36265647</v>
      </c>
      <c r="F76" s="77"/>
    </row>
    <row r="77" spans="2:8" ht="15" x14ac:dyDescent="0.25">
      <c r="B77" s="75"/>
      <c r="C77" s="70"/>
      <c r="E77" s="76"/>
      <c r="F77" s="76"/>
    </row>
    <row r="78" spans="2:8" x14ac:dyDescent="0.2">
      <c r="B78" s="75"/>
      <c r="E78" s="78"/>
      <c r="F78" s="78"/>
    </row>
  </sheetData>
  <mergeCells count="10">
    <mergeCell ref="B4:G4"/>
    <mergeCell ref="B5:G5"/>
    <mergeCell ref="B6:G6"/>
    <mergeCell ref="B7:G7"/>
    <mergeCell ref="B8:B9"/>
    <mergeCell ref="C8:C9"/>
    <mergeCell ref="D8:D9"/>
    <mergeCell ref="E8:E9"/>
    <mergeCell ref="F8:F9"/>
    <mergeCell ref="G8:G9"/>
  </mergeCells>
  <printOptions horizontalCentered="1" verticalCentered="1"/>
  <pageMargins left="0.23622047244094491" right="0.23622047244094491" top="0.23622047244094491" bottom="0.35433070866141736" header="0" footer="0"/>
  <pageSetup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1er Ajuste 18</vt:lpstr>
      <vt:lpstr>2do Ajuste 18</vt:lpstr>
      <vt:lpstr>3er Ajuste 18</vt:lpstr>
      <vt:lpstr>4to Ajuste 18</vt:lpstr>
      <vt:lpstr>'3er Ajuste 18'!Área_de_impresión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Usuario</cp:lastModifiedBy>
  <dcterms:created xsi:type="dcterms:W3CDTF">2018-04-03T19:38:25Z</dcterms:created>
  <dcterms:modified xsi:type="dcterms:W3CDTF">2019-07-30T17:15:04Z</dcterms:modified>
</cp:coreProperties>
</file>